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5" windowWidth="9735" windowHeight="8100" tabRatio="840"/>
  </bookViews>
  <sheets>
    <sheet name="ΟΔΗΓΙΕΣ" sheetId="42" r:id="rId1"/>
    <sheet name="ΚΟΣΤΟΣ" sheetId="3" r:id="rId2"/>
    <sheet name="ΠΛΗΡΟΤΗΤΕΣ_ΕΣΟΔΑ_ΜΟΝΑΔΑΣ" sheetId="45" r:id="rId3"/>
    <sheet name="ΚΟΣΤΟΣ_ΜΟΝΑΔΑΣ" sheetId="46" r:id="rId4"/>
    <sheet name="ΕΣΟΔΑ_ΚΟΣΤΟΣ_ΦΟΡΕΑ" sheetId="47" r:id="rId5"/>
    <sheet name="ΚΕΦΑΛΑΙΟ ΚΙΝΗΣΗΣ" sheetId="14" r:id="rId6"/>
    <sheet name="ΜΑΚΡΟΠΡΟΘΕΣΜΟ ΔΑΝΕΙΟ " sheetId="15" r:id="rId7"/>
    <sheet name="LEASING ΕΠΕΝΔΥΤΙΚΟΥ ΣΧΕΔΙΟΥ" sheetId="24" r:id="rId8"/>
    <sheet name="ΥΦΙΣΤΑΜΕΝΕΣ ΔΑΝΕΙΑΚΕΣ ΥΠΟΧΡ" sheetId="16" r:id="rId9"/>
    <sheet name="ΞΕΝΑ ΚΕΦΑΛΑΙΑ" sheetId="35" r:id="rId10"/>
    <sheet name="ΤΟΚΟΧΡΕΟΛΥΣΙΑ ΔΑΝΕΙΩΝ" sheetId="36" r:id="rId11"/>
    <sheet name="ΑΠΟΣΒΕΣΕΙΣ" sheetId="17" r:id="rId12"/>
    <sheet name="ΛΜΟΣ ΕΚΜΕΤ ΦΟΡΕΑ " sheetId="18" r:id="rId13"/>
    <sheet name="ΔΙΑΝΟΜΗ ΚΕΡΔΩΝ" sheetId="41" r:id="rId14"/>
    <sheet name="ΔΙΑΤ" sheetId="51" r:id="rId15"/>
    <sheet name="IRR" sheetId="19" r:id="rId16"/>
    <sheet name="ΕΜΕ 3 ΔΙΑΧΕΙΡ. ΧΡΗΣΕΩΝ" sheetId="53" r:id="rId17"/>
    <sheet name="ΥΦΙΣΤΑΜΕΝΗ_ΠΛΗΡΟΤΗΤΑ_ΜΟΝΑΔΑΣ" sheetId="48" r:id="rId18"/>
    <sheet name="ΥΦΙΣΤ_ΚΟΣΤΟΣ_ΠΑΡΟΧΗΣ ΥΠ.ΜΟΝΑΔΑΣ" sheetId="49" r:id="rId19"/>
    <sheet name="3ετια-ΛΜΟΣ ΕΚΜΕΤ_ΦΟΡΕΑ " sheetId="40" r:id="rId20"/>
  </sheets>
  <externalReferences>
    <externalReference r:id="rId21"/>
    <externalReference r:id="rId22"/>
    <externalReference r:id="rId23"/>
    <externalReference r:id="rId24"/>
    <externalReference r:id="rId25"/>
    <externalReference r:id="rId26"/>
  </externalReferences>
  <definedNames>
    <definedName name="_ad2">#REF!</definedName>
    <definedName name="_ap2">#REF!</definedName>
    <definedName name="_bi2">#REF!</definedName>
    <definedName name="_bk2">#REF!</definedName>
    <definedName name="_d2">#REF!</definedName>
    <definedName name="ad" localSheetId="19">#REF!</definedName>
    <definedName name="ad" localSheetId="9">#REF!</definedName>
    <definedName name="ad" localSheetId="10">#REF!</definedName>
    <definedName name="ad">#REF!</definedName>
    <definedName name="Annual_interest_rate">#REF!</definedName>
    <definedName name="ap" localSheetId="19">#REF!</definedName>
    <definedName name="ap" localSheetId="9">#REF!</definedName>
    <definedName name="ap" localSheetId="10">#REF!</definedName>
    <definedName name="ap">#REF!</definedName>
    <definedName name="B">#REF!</definedName>
    <definedName name="bi" localSheetId="19">#REF!</definedName>
    <definedName name="bi" localSheetId="9">#REF!</definedName>
    <definedName name="bi" localSheetId="10">#REF!</definedName>
    <definedName name="bi">#REF!</definedName>
    <definedName name="bk" localSheetId="19">#REF!</definedName>
    <definedName name="bk" localSheetId="9">#REF!</definedName>
    <definedName name="bk" localSheetId="10">#REF!</definedName>
    <definedName name="bk">#REF!</definedName>
    <definedName name="C_" localSheetId="19">#REF!</definedName>
    <definedName name="C_" localSheetId="9">#REF!</definedName>
    <definedName name="C_" localSheetId="10">#REF!</definedName>
    <definedName name="C_">#REF!</definedName>
    <definedName name="d" localSheetId="19">#REF!</definedName>
    <definedName name="d" localSheetId="9">#REF!</definedName>
    <definedName name="d" localSheetId="10">#REF!</definedName>
    <definedName name="d">#REF!</definedName>
    <definedName name="dm">#REF!</definedName>
    <definedName name="dt">#REF!</definedName>
    <definedName name="eis" localSheetId="19">#REF!</definedName>
    <definedName name="eis" localSheetId="9">#REF!</definedName>
    <definedName name="eis" localSheetId="10">#REF!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19">#REF!</definedName>
    <definedName name="giannhs" localSheetId="9">#REF!</definedName>
    <definedName name="giannhs" localSheetId="10">#REF!</definedName>
    <definedName name="giannhs">#REF!</definedName>
    <definedName name="il" localSheetId="19">#REF!</definedName>
    <definedName name="il" localSheetId="9">#REF!</definedName>
    <definedName name="il" localSheetId="10">#REF!</definedName>
    <definedName name="il">#REF!</definedName>
    <definedName name="isf">#REF!</definedName>
    <definedName name="isk">#REF!</definedName>
    <definedName name="J" localSheetId="19">#REF!</definedName>
    <definedName name="J" localSheetId="9">#REF!</definedName>
    <definedName name="J" localSheetId="10">#REF!</definedName>
    <definedName name="J">#REF!</definedName>
    <definedName name="K" localSheetId="19">#REF!</definedName>
    <definedName name="K" localSheetId="9">#REF!</definedName>
    <definedName name="K" localSheetId="10">#REF!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19">#REF!</definedName>
    <definedName name="per" localSheetId="9">#REF!</definedName>
    <definedName name="per" localSheetId="10">#REF!</definedName>
    <definedName name="per">#REF!</definedName>
    <definedName name="perr" localSheetId="19">#REF!</definedName>
    <definedName name="perr" localSheetId="9">#REF!</definedName>
    <definedName name="perr" localSheetId="10">#REF!</definedName>
    <definedName name="perr">#REF!</definedName>
    <definedName name="Pmt_to_use">#REF!</definedName>
    <definedName name="pr" localSheetId="19">#REF!</definedName>
    <definedName name="pr" localSheetId="9">#REF!</definedName>
    <definedName name="pr" localSheetId="10">#REF!</definedName>
    <definedName name="pr">#REF!</definedName>
    <definedName name="_xlnm.Print_Area" localSheetId="16">'ΕΜΕ 3 ΔΙΑΧΕΙΡ. ΧΡΗΣΕΩΝ'!$A$9:$Q$59</definedName>
    <definedName name="Print_Area_MI">#REF!</definedName>
    <definedName name="psm">#REF!</definedName>
    <definedName name="pssssssss" localSheetId="19">#REF!</definedName>
    <definedName name="pssssssss" localSheetId="9">#REF!</definedName>
    <definedName name="pssssssss" localSheetId="10">#REF!</definedName>
    <definedName name="pssssssss">#REF!</definedName>
    <definedName name="R_" localSheetId="19">#REF!</definedName>
    <definedName name="R_" localSheetId="9">#REF!</definedName>
    <definedName name="R_" localSheetId="10">#REF!</definedName>
    <definedName name="R_">#REF!</definedName>
    <definedName name="Reimbursement">"Επιστροφή εξόδων"</definedName>
    <definedName name="rmd">#REF!</definedName>
    <definedName name="rperiod">#REF!</definedName>
    <definedName name="se">#REF!</definedName>
    <definedName name="sep" localSheetId="19">'[1]pilot r'!#REF!</definedName>
    <definedName name="sep" localSheetId="4">'[1]pilot r'!#REF!</definedName>
    <definedName name="sep" localSheetId="3">'[1]pilot r'!#REF!</definedName>
    <definedName name="sep" localSheetId="9">'[1]pilot r'!#REF!</definedName>
    <definedName name="sep" localSheetId="2">'[1]pilot r'!#REF!</definedName>
    <definedName name="sep" localSheetId="10">'[1]pilot r'!#REF!</definedName>
    <definedName name="sep" localSheetId="18">'[1]pilot r'!#REF!</definedName>
    <definedName name="sep" localSheetId="17">'[1]pilot r'!#REF!</definedName>
    <definedName name="sep">'[1]pilot r'!#REF!</definedName>
    <definedName name="sq" localSheetId="4">'[1]pilot r'!$C$5</definedName>
    <definedName name="sq" localSheetId="3">'[1]pilot r'!$C$5</definedName>
    <definedName name="sq" localSheetId="2">'[1]pilot r'!$C$5</definedName>
    <definedName name="sq" localSheetId="18">'[1]pilot r'!$C$5</definedName>
    <definedName name="sq" localSheetId="17">'[1]pilot r'!$C$5</definedName>
    <definedName name="sq">'[1]pilot r'!$C$5</definedName>
    <definedName name="sqe" localSheetId="4">'[2]pilot r'!$C$67</definedName>
    <definedName name="sqe" localSheetId="3">'[2]pilot r'!$C$67</definedName>
    <definedName name="sqe" localSheetId="2">'[2]pilot r'!$C$67</definedName>
    <definedName name="sqe" localSheetId="18">'[2]pilot r'!$C$67</definedName>
    <definedName name="sqe" localSheetId="17">'[2]pilot r'!$C$67</definedName>
    <definedName name="sqe">'[2]pilot r'!$C$67</definedName>
    <definedName name="t" localSheetId="4">'[3]ΔΙΑΝΟΜΗ ΚΕΡΔΩΝ'!$A$3</definedName>
    <definedName name="t" localSheetId="3">'[3]ΔΙΑΝΟΜΗ ΚΕΡΔΩΝ'!$A$3</definedName>
    <definedName name="t" localSheetId="2">'[3]ΔΙΑΝΟΜΗ ΚΕΡΔΩΝ'!$A$3</definedName>
    <definedName name="t" localSheetId="18">'[3]ΔΙΑΝΟΜΗ ΚΕΡΔΩΝ'!$A$3</definedName>
    <definedName name="t" localSheetId="17">'[3]ΔΙΑΝΟΜΗ ΚΕΡΔΩΝ'!$A$3</definedName>
    <definedName name="t">'[3]ΔΙΑΝΟΜΗ ΚΕΡΔΩΝ'!$A$3</definedName>
    <definedName name="Term_in_years">#REF!</definedName>
    <definedName name="ΑΜ1" localSheetId="4">'[2]ΑΜΟΙΒΕΣ - ΜΟΝΙΜΟΙ'!$F$34</definedName>
    <definedName name="ΑΜ1" localSheetId="3">'[2]ΑΜΟΙΒΕΣ - ΜΟΝΙΜΟΙ'!$F$34</definedName>
    <definedName name="ΑΜ1" localSheetId="2">'[2]ΑΜΟΙΒΕΣ - ΜΟΝΙΜΟΙ'!$F$34</definedName>
    <definedName name="ΑΜ1" localSheetId="18">'[2]ΑΜΟΙΒΕΣ - ΜΟΝΙΜΟΙ'!$F$34</definedName>
    <definedName name="ΑΜ1" localSheetId="17">'[2]ΑΜΟΙΒΕΣ - ΜΟΝΙΜΟΙ'!$F$34</definedName>
    <definedName name="ΑΜ1">'[2]ΑΜΟΙΒΕΣ - ΜΟΝΙΜΟΙ'!$F$34</definedName>
    <definedName name="ΑΜ2" localSheetId="4">'[2]ΑΜΟΙΒΕΣ - ΕΠΟΧΙΑΚΟΙ - 8 ΜΗΝ'!$F$34</definedName>
    <definedName name="ΑΜ2" localSheetId="3">'[2]ΑΜΟΙΒΕΣ - ΕΠΟΧΙΑΚΟΙ - 8 ΜΗΝ'!$F$34</definedName>
    <definedName name="ΑΜ2" localSheetId="2">'[2]ΑΜΟΙΒΕΣ - ΕΠΟΧΙΑΚΟΙ - 8 ΜΗΝ'!$F$34</definedName>
    <definedName name="ΑΜ2" localSheetId="18">'[2]ΑΜΟΙΒΕΣ - ΕΠΟΧΙΑΚΟΙ - 8 ΜΗΝ'!$F$34</definedName>
    <definedName name="ΑΜ2" localSheetId="17">'[2]ΑΜΟΙΒΕΣ - ΕΠΟΧΙΑΚΟΙ - 8 ΜΗΝ'!$F$34</definedName>
    <definedName name="ΑΜ2">'[2]ΑΜΟΙΒΕΣ - ΕΠΟΧΙΑΚΟΙ - 8 ΜΗΝ'!$F$34</definedName>
    <definedName name="ΑΜ3" localSheetId="4">'[2]ΑΜΟΙΒΕΣ - ΕΠΟΧΙΑΚΟΙ - 4 ΜΗΝ'!$F$34</definedName>
    <definedName name="ΑΜ3" localSheetId="3">'[2]ΑΜΟΙΒΕΣ - ΕΠΟΧΙΑΚΟΙ - 4 ΜΗΝ'!$F$34</definedName>
    <definedName name="ΑΜ3" localSheetId="2">'[2]ΑΜΟΙΒΕΣ - ΕΠΟΧΙΑΚΟΙ - 4 ΜΗΝ'!$F$34</definedName>
    <definedName name="ΑΜ3" localSheetId="18">'[2]ΑΜΟΙΒΕΣ - ΕΠΟΧΙΑΚΟΙ - 4 ΜΗΝ'!$F$34</definedName>
    <definedName name="ΑΜ3" localSheetId="17">'[2]ΑΜΟΙΒΕΣ - ΕΠΟΧΙΑΚΟΙ - 4 ΜΗΝ'!$F$34</definedName>
    <definedName name="ΑΜ3">'[2]ΑΜΟΙΒΕΣ - ΕΠΟΧΙΑΚΟΙ - 4 ΜΗΝ'!$F$34</definedName>
    <definedName name="ΑΜ4" localSheetId="4">'[2]ΑΜΟΙΒΕΣ - ΜΑΘΗΤΕΣ ΣΧΟΛΩΝ'!$F$34</definedName>
    <definedName name="ΑΜ4" localSheetId="3">'[2]ΑΜΟΙΒΕΣ - ΜΑΘΗΤΕΣ ΣΧΟΛΩΝ'!$F$34</definedName>
    <definedName name="ΑΜ4" localSheetId="2">'[2]ΑΜΟΙΒΕΣ - ΜΑΘΗΤΕΣ ΣΧΟΛΩΝ'!$F$34</definedName>
    <definedName name="ΑΜ4" localSheetId="18">'[2]ΑΜΟΙΒΕΣ - ΜΑΘΗΤΕΣ ΣΧΟΛΩΝ'!$F$34</definedName>
    <definedName name="ΑΜ4" localSheetId="17">'[2]ΑΜΟΙΒΕΣ - ΜΑΘΗΤΕΣ ΣΧΟΛΩΝ'!$F$34</definedName>
    <definedName name="ΑΜ4">'[2]ΑΜΟΙΒΕΣ - ΜΑΘΗΤΕΣ ΣΧΟΛΩΝ'!$F$34</definedName>
    <definedName name="ΑΜ5" localSheetId="4">'[2]ΑΜΟΙΒΕΣ - ΕΠΟΧΙΑΚΟΙ spa'!$F$34</definedName>
    <definedName name="ΑΜ5" localSheetId="3">'[2]ΑΜΟΙΒΕΣ - ΕΠΟΧΙΑΚΟΙ spa'!$F$34</definedName>
    <definedName name="ΑΜ5" localSheetId="2">'[2]ΑΜΟΙΒΕΣ - ΕΠΟΧΙΑΚΟΙ spa'!$F$34</definedName>
    <definedName name="ΑΜ5" localSheetId="18">'[2]ΑΜΟΙΒΕΣ - ΕΠΟΧΙΑΚΟΙ spa'!$F$34</definedName>
    <definedName name="ΑΜ5" localSheetId="17">'[2]ΑΜΟΙΒΕΣ - ΕΠΟΧΙΑΚΟΙ spa'!$F$34</definedName>
    <definedName name="ΑΜ5">'[2]ΑΜΟΙΒΕΣ - ΕΠΟΧΙΑΚΟΙ spa'!$F$34</definedName>
    <definedName name="ΑΞΙΑ_ΤΗΣ_ΕΠΙΧΕΙΡΗΣΗΣ__ΜΙΝ" localSheetId="19">#REF!</definedName>
    <definedName name="ΑΞΙΑ_ΤΗΣ_ΕΠΙΧΕΙΡΗΣΗΣ__ΜΙΝ" localSheetId="9">#REF!</definedName>
    <definedName name="ΑΞΙΑ_ΤΗΣ_ΕΠΙΧΕΙΡΗΣΗΣ__ΜΙΝ" localSheetId="10">#REF!</definedName>
    <definedName name="ΑΞΙΑ_ΤΗΣ_ΕΠΙΧΕΙΡΗΣΗΣ__ΜΙΝ">#REF!</definedName>
    <definedName name="ΑΠΑ1" localSheetId="4">'[4]ΛΜΟΣ ΕΚΜΕΤΑΛΛΕΥΣΗΣ'!$C$34</definedName>
    <definedName name="ΑΠΑ1" localSheetId="3">'[4]ΛΜΟΣ ΕΚΜΕΤΑΛΛΕΥΣΗΣ'!$C$34</definedName>
    <definedName name="ΑΠΑ1" localSheetId="2">'[4]ΛΜΟΣ ΕΚΜΕΤΑΛΛΕΥΣΗΣ'!$C$34</definedName>
    <definedName name="ΑΠΑ1" localSheetId="18">'[4]ΛΜΟΣ ΕΚΜΕΤΑΛΛΕΥΣΗΣ'!$C$34</definedName>
    <definedName name="ΑΠΑ1" localSheetId="17">'[4]ΛΜΟΣ ΕΚΜΕΤΑΛΛΕΥΣΗΣ'!$C$34</definedName>
    <definedName name="ΑΠΑ1">'[4]ΛΜΟΣ ΕΚΜΕΤΑΛΛΕΥΣΗΣ'!$C$34</definedName>
    <definedName name="ΑΠΑ2" localSheetId="4">'[4]ΛΜΟΣ ΕΚΜΕΤΑΛΛΕΥΣΗΣ'!$D$34</definedName>
    <definedName name="ΑΠΑ2" localSheetId="3">'[4]ΛΜΟΣ ΕΚΜΕΤΑΛΛΕΥΣΗΣ'!$D$34</definedName>
    <definedName name="ΑΠΑ2" localSheetId="2">'[4]ΛΜΟΣ ΕΚΜΕΤΑΛΛΕΥΣΗΣ'!$D$34</definedName>
    <definedName name="ΑΠΑ2" localSheetId="18">'[4]ΛΜΟΣ ΕΚΜΕΤΑΛΛΕΥΣΗΣ'!$D$34</definedName>
    <definedName name="ΑΠΑ2" localSheetId="17">'[4]ΛΜΟΣ ΕΚΜΕΤΑΛΛΕΥΣΗΣ'!$D$34</definedName>
    <definedName name="ΑΠΑ2">'[4]ΛΜΟΣ ΕΚΜΕΤΑΛΛΕΥΣΗΣ'!$D$34</definedName>
    <definedName name="ΑΠΑ3" localSheetId="4">'[4]ΛΜΟΣ ΕΚΜΕΤΑΛΛΕΥΣΗΣ'!$E$34</definedName>
    <definedName name="ΑΠΑ3" localSheetId="3">'[4]ΛΜΟΣ ΕΚΜΕΤΑΛΛΕΥΣΗΣ'!$E$34</definedName>
    <definedName name="ΑΠΑ3" localSheetId="2">'[4]ΛΜΟΣ ΕΚΜΕΤΑΛΛΕΥΣΗΣ'!$E$34</definedName>
    <definedName name="ΑΠΑ3" localSheetId="18">'[4]ΛΜΟΣ ΕΚΜΕΤΑΛΛΕΥΣΗΣ'!$E$34</definedName>
    <definedName name="ΑΠΑ3" localSheetId="17">'[4]ΛΜΟΣ ΕΚΜΕΤΑΛΛΕΥΣΗΣ'!$E$34</definedName>
    <definedName name="ΑΠΑ3">'[4]ΛΜΟΣ ΕΚΜΕΤΑΛΛΕΥΣΗΣ'!$E$34</definedName>
    <definedName name="ΑΠΑ4" localSheetId="4">'[4]ΛΜΟΣ ΕΚΜΕΤΑΛΛΕΥΣΗΣ'!$F$34</definedName>
    <definedName name="ΑΠΑ4" localSheetId="3">'[4]ΛΜΟΣ ΕΚΜΕΤΑΛΛΕΥΣΗΣ'!$F$34</definedName>
    <definedName name="ΑΠΑ4" localSheetId="2">'[4]ΛΜΟΣ ΕΚΜΕΤΑΛΛΕΥΣΗΣ'!$F$34</definedName>
    <definedName name="ΑΠΑ4" localSheetId="18">'[4]ΛΜΟΣ ΕΚΜΕΤΑΛΛΕΥΣΗΣ'!$F$34</definedName>
    <definedName name="ΑΠΑ4" localSheetId="17">'[4]ΛΜΟΣ ΕΚΜΕΤΑΛΛΕΥΣΗΣ'!$F$34</definedName>
    <definedName name="ΑΠΑ4">'[4]ΛΜΟΣ ΕΚΜΕΤΑΛΛΕΥΣΗΣ'!$F$34</definedName>
    <definedName name="ΑΠΑ5" localSheetId="4">'[4]ΛΜΟΣ ΕΚΜΕΤΑΛΛΕΥΣΗΣ'!$G$34</definedName>
    <definedName name="ΑΠΑ5" localSheetId="3">'[4]ΛΜΟΣ ΕΚΜΕΤΑΛΛΕΥΣΗΣ'!$G$34</definedName>
    <definedName name="ΑΠΑ5" localSheetId="2">'[4]ΛΜΟΣ ΕΚΜΕΤΑΛΛΕΥΣΗΣ'!$G$34</definedName>
    <definedName name="ΑΠΑ5" localSheetId="18">'[4]ΛΜΟΣ ΕΚΜΕΤΑΛΛΕΥΣΗΣ'!$G$34</definedName>
    <definedName name="ΑΠΑ5" localSheetId="17">'[4]ΛΜΟΣ ΕΚΜΕΤΑΛΛΕΥΣΗΣ'!$G$34</definedName>
    <definedName name="ΑΠΑ5">'[4]ΛΜΟΣ ΕΚΜΕΤΑΛΛΕΥΣΗΣ'!$G$34</definedName>
    <definedName name="ΑΠΟΣΒ" localSheetId="4">[2]ΑΠΟΣΒΕΣ!$F$18</definedName>
    <definedName name="ΑΠΟΣΒ" localSheetId="3">[2]ΑΠΟΣΒΕΣ!$F$18</definedName>
    <definedName name="ΑΠΟΣΒ" localSheetId="2">[2]ΑΠΟΣΒΕΣ!$F$18</definedName>
    <definedName name="ΑΠΟΣΒ" localSheetId="18">[2]ΑΠΟΣΒΕΣ!$F$18</definedName>
    <definedName name="ΑΠΟΣΒ" localSheetId="17">[2]ΑΠΟΣΒΕΣ!$F$18</definedName>
    <definedName name="ΑΠΟΣΒ">[2]ΑΠΟΣΒΕΣ!$F$18</definedName>
    <definedName name="ΑΠΦ1" localSheetId="4">'[1]ΛΜΟΣ ΕΚΜΕΤΑΛΛΕΥΣΗΣ'!$C$38</definedName>
    <definedName name="ΑΠΦ1" localSheetId="3">'[1]ΛΜΟΣ ΕΚΜΕΤΑΛΛΕΥΣΗΣ'!$C$38</definedName>
    <definedName name="ΑΠΦ1" localSheetId="2">'[1]ΛΜΟΣ ΕΚΜΕΤΑΛΛΕΥΣΗΣ'!$C$38</definedName>
    <definedName name="ΑΠΦ1" localSheetId="18">'[1]ΛΜΟΣ ΕΚΜΕΤΑΛΛΕΥΣΗΣ'!$C$38</definedName>
    <definedName name="ΑΠΦ1" localSheetId="17">'[1]ΛΜΟΣ ΕΚΜΕΤΑΛΛΕΥΣΗΣ'!$C$38</definedName>
    <definedName name="ΑΠΦ1">'[1]ΛΜΟΣ ΕΚΜΕΤΑΛΛΕΥΣΗΣ'!$C$38</definedName>
    <definedName name="ΑΠΦ2" localSheetId="4">'[4]ΛΜΟΣ ΕΚΜΕΤΑΛΛΕΥΣΗΣ'!$D$38</definedName>
    <definedName name="ΑΠΦ2" localSheetId="3">'[4]ΛΜΟΣ ΕΚΜΕΤΑΛΛΕΥΣΗΣ'!$D$38</definedName>
    <definedName name="ΑΠΦ2" localSheetId="2">'[4]ΛΜΟΣ ΕΚΜΕΤΑΛΛΕΥΣΗΣ'!$D$38</definedName>
    <definedName name="ΑΠΦ2" localSheetId="18">'[4]ΛΜΟΣ ΕΚΜΕΤΑΛΛΕΥΣΗΣ'!$D$38</definedName>
    <definedName name="ΑΠΦ2" localSheetId="17">'[4]ΛΜΟΣ ΕΚΜΕΤΑΛΛΕΥΣΗΣ'!$D$38</definedName>
    <definedName name="ΑΠΦ2">'[4]ΛΜΟΣ ΕΚΜΕΤΑΛΛΕΥΣΗΣ'!$D$38</definedName>
    <definedName name="ΑΠΦ3" localSheetId="4">'[1]ΛΜΟΣ ΕΚΜΕΤΑΛΛΕΥΣΗΣ'!$E$38</definedName>
    <definedName name="ΑΠΦ3" localSheetId="3">'[1]ΛΜΟΣ ΕΚΜΕΤΑΛΛΕΥΣΗΣ'!$E$38</definedName>
    <definedName name="ΑΠΦ3" localSheetId="2">'[1]ΛΜΟΣ ΕΚΜΕΤΑΛΛΕΥΣΗΣ'!$E$38</definedName>
    <definedName name="ΑΠΦ3" localSheetId="18">'[1]ΛΜΟΣ ΕΚΜΕΤΑΛΛΕΥΣΗΣ'!$E$38</definedName>
    <definedName name="ΑΠΦ3" localSheetId="17">'[1]ΛΜΟΣ ΕΚΜΕΤΑΛΛΕΥΣΗΣ'!$E$38</definedName>
    <definedName name="ΑΠΦ3">'[1]ΛΜΟΣ ΕΚΜΕΤΑΛΛΕΥΣΗΣ'!$E$38</definedName>
    <definedName name="ΑΠΦ4" localSheetId="4">'[1]ΛΜΟΣ ΕΚΜΕΤΑΛΛΕΥΣΗΣ'!$F$38</definedName>
    <definedName name="ΑΠΦ4" localSheetId="3">'[1]ΛΜΟΣ ΕΚΜΕΤΑΛΛΕΥΣΗΣ'!$F$38</definedName>
    <definedName name="ΑΠΦ4" localSheetId="2">'[1]ΛΜΟΣ ΕΚΜΕΤΑΛΛΕΥΣΗΣ'!$F$38</definedName>
    <definedName name="ΑΠΦ4" localSheetId="18">'[1]ΛΜΟΣ ΕΚΜΕΤΑΛΛΕΥΣΗΣ'!$F$38</definedName>
    <definedName name="ΑΠΦ4" localSheetId="17">'[1]ΛΜΟΣ ΕΚΜΕΤΑΛΛΕΥΣΗΣ'!$F$38</definedName>
    <definedName name="ΑΠΦ4">'[1]ΛΜΟΣ ΕΚΜΕΤΑΛΛΕΥΣΗΣ'!$F$38</definedName>
    <definedName name="ΑΠΦ5" localSheetId="4">'[1]ΛΜΟΣ ΕΚΜΕΤΑΛΛΕΥΣΗΣ'!$G$38</definedName>
    <definedName name="ΑΠΦ5" localSheetId="3">'[1]ΛΜΟΣ ΕΚΜΕΤΑΛΛΕΥΣΗΣ'!$G$38</definedName>
    <definedName name="ΑΠΦ5" localSheetId="2">'[1]ΛΜΟΣ ΕΚΜΕΤΑΛΛΕΥΣΗΣ'!$G$38</definedName>
    <definedName name="ΑΠΦ5" localSheetId="18">'[1]ΛΜΟΣ ΕΚΜΕΤΑΛΛΕΥΣΗΣ'!$G$38</definedName>
    <definedName name="ΑΠΦ5" localSheetId="17">'[1]ΛΜΟΣ ΕΚΜΕΤΑΛΛΕΥΣΗΣ'!$G$38</definedName>
    <definedName name="ΑΠΦ5">'[1]ΛΜΟΣ ΕΚΜΕΤΑΛΛΕΥΣΗΣ'!$G$38</definedName>
    <definedName name="δ">#REF!</definedName>
    <definedName name="ΔΑ" localSheetId="4">'[3]σελ 1,2,3,4,5,6,7,9,10,11'!$L$431</definedName>
    <definedName name="ΔΑ" localSheetId="3">'[3]σελ 1,2,3,4,5,6,7,9,10,11'!$L$431</definedName>
    <definedName name="ΔΑ" localSheetId="2">'[3]σελ 1,2,3,4,5,6,7,9,10,11'!$L$431</definedName>
    <definedName name="ΔΑ" localSheetId="18">'[3]σελ 1,2,3,4,5,6,7,9,10,11'!$L$431</definedName>
    <definedName name="ΔΑ" localSheetId="17">'[3]σελ 1,2,3,4,5,6,7,9,10,11'!$L$431</definedName>
    <definedName name="ΔΑ">'[3]σελ 1,2,3,4,5,6,7,9,10,11'!$L$431</definedName>
    <definedName name="δδδδδ" localSheetId="19">#REF!</definedName>
    <definedName name="δδδδδ" localSheetId="9">#REF!</definedName>
    <definedName name="δδδδδ" localSheetId="10">#REF!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19">[5]Sheet1!#REF!</definedName>
    <definedName name="Δρχ" localSheetId="4">[5]Sheet1!#REF!</definedName>
    <definedName name="Δρχ" localSheetId="3">[5]Sheet1!#REF!</definedName>
    <definedName name="Δρχ" localSheetId="9">[5]Sheet1!#REF!</definedName>
    <definedName name="Δρχ" localSheetId="2">[5]Sheet1!#REF!</definedName>
    <definedName name="Δρχ" localSheetId="10">[5]Sheet1!#REF!</definedName>
    <definedName name="Δρχ" localSheetId="18">[5]Sheet1!#REF!</definedName>
    <definedName name="Δρχ" localSheetId="17">[5]Sheet1!#REF!</definedName>
    <definedName name="Δρχ">[5]Sheet1!#REF!</definedName>
    <definedName name="ΕΠ" localSheetId="4">'[3]σελ 1,2,3,4,5,6,7,9,10,11'!$L$440</definedName>
    <definedName name="ΕΠ" localSheetId="3">'[3]σελ 1,2,3,4,5,6,7,9,10,11'!$L$440</definedName>
    <definedName name="ΕΠ" localSheetId="2">'[3]σελ 1,2,3,4,5,6,7,9,10,11'!$L$440</definedName>
    <definedName name="ΕΠ" localSheetId="18">'[3]σελ 1,2,3,4,5,6,7,9,10,11'!$L$440</definedName>
    <definedName name="ΕΠ" localSheetId="17">'[3]σελ 1,2,3,4,5,6,7,9,10,11'!$L$440</definedName>
    <definedName name="ΕΠ">'[3]σελ 1,2,3,4,5,6,7,9,10,11'!$L$440</definedName>
    <definedName name="ΕΠΙΤΟΚΙΟ_ΠΡΟΕΞΟΦΛΗΣΗΣ" localSheetId="19">#REF!</definedName>
    <definedName name="ΕΠΙΤΟΚΙΟ_ΠΡΟΕΞΟΦΛΗΣΗΣ" localSheetId="9">#REF!</definedName>
    <definedName name="ΕΠΙΤΟΚΙΟ_ΠΡΟΕΞΟΦΛΗΣΗΣ" localSheetId="10">#REF!</definedName>
    <definedName name="ΕΠΙΤΟΚΙΟ_ΠΡΟΕΞΟΦΛΗΣΗΣ">#REF!</definedName>
    <definedName name="εσσ1" localSheetId="4">#REF!</definedName>
    <definedName name="εσσ1" localSheetId="3">#REF!</definedName>
    <definedName name="εσσ1" localSheetId="2">#REF!</definedName>
    <definedName name="εσσ1" localSheetId="18">#REF!</definedName>
    <definedName name="εσσ1" localSheetId="17">#REF!</definedName>
    <definedName name="εσσ1">#REF!</definedName>
    <definedName name="εσσ2" localSheetId="4">#REF!</definedName>
    <definedName name="εσσ2" localSheetId="3">#REF!</definedName>
    <definedName name="εσσ2" localSheetId="2">#REF!</definedName>
    <definedName name="εσσ2" localSheetId="18">#REF!</definedName>
    <definedName name="εσσ2" localSheetId="17">#REF!</definedName>
    <definedName name="εσσ2">#REF!</definedName>
    <definedName name="εσσ3" localSheetId="4">#REF!</definedName>
    <definedName name="εσσ3" localSheetId="3">#REF!</definedName>
    <definedName name="εσσ3" localSheetId="2">#REF!</definedName>
    <definedName name="εσσ3" localSheetId="18">#REF!</definedName>
    <definedName name="εσσ3" localSheetId="17">#REF!</definedName>
    <definedName name="εσσ3">#REF!</definedName>
    <definedName name="εσσ4" localSheetId="4">#REF!</definedName>
    <definedName name="εσσ4" localSheetId="3">#REF!</definedName>
    <definedName name="εσσ4" localSheetId="2">#REF!</definedName>
    <definedName name="εσσ4" localSheetId="18">#REF!</definedName>
    <definedName name="εσσ4" localSheetId="17">#REF!</definedName>
    <definedName name="εσσ4">#REF!</definedName>
    <definedName name="εσσ5" localSheetId="4">#REF!</definedName>
    <definedName name="εσσ5" localSheetId="3">#REF!</definedName>
    <definedName name="εσσ5" localSheetId="2">#REF!</definedName>
    <definedName name="εσσ5" localSheetId="18">#REF!</definedName>
    <definedName name="εσσ5" localSheetId="17">#REF!</definedName>
    <definedName name="εσσ5">#REF!</definedName>
    <definedName name="ΕΤΗΣΙΑ_ΔΑΠΑΝΗ" localSheetId="4">#REF!</definedName>
    <definedName name="ΕΤΗΣΙΑ_ΔΑΠΑΝΗ" localSheetId="3">#REF!</definedName>
    <definedName name="ΕΤΗΣΙΑ_ΔΑΠΑΝΗ" localSheetId="2">#REF!</definedName>
    <definedName name="ΕΤΗΣΙΑ_ΔΑΠΑΝΗ" localSheetId="18">#REF!</definedName>
    <definedName name="ΕΤΗΣΙΑ_ΔΑΠΑΝΗ" localSheetId="17">#REF!</definedName>
    <definedName name="ΕΤΗΣΙΑ_ΔΑΠΑΝΗ">#REF!</definedName>
    <definedName name="ΗΜ1">#REF!</definedName>
    <definedName name="ΗΜ2">#REF!</definedName>
    <definedName name="ΗΜ3">#REF!</definedName>
    <definedName name="ΗΜ4">#REF!</definedName>
    <definedName name="ΗΜ5">#REF!</definedName>
    <definedName name="ΙΣ" localSheetId="4">'[3]σελ 1,2,3,4,5,6,7,9,10,11'!$L$413</definedName>
    <definedName name="ΙΣ" localSheetId="3">'[3]σελ 1,2,3,4,5,6,7,9,10,11'!$L$413</definedName>
    <definedName name="ΙΣ" localSheetId="2">'[3]σελ 1,2,3,4,5,6,7,9,10,11'!$L$413</definedName>
    <definedName name="ΙΣ" localSheetId="18">'[3]σελ 1,2,3,4,5,6,7,9,10,11'!$L$413</definedName>
    <definedName name="ΙΣ" localSheetId="17">'[3]σελ 1,2,3,4,5,6,7,9,10,11'!$L$413</definedName>
    <definedName name="ΙΣ">'[3]σελ 1,2,3,4,5,6,7,9,10,11'!$L$413</definedName>
    <definedName name="Κ1" localSheetId="4">'[2]ΣΥΝΟΛΙΚΟΣ ΠΙΝΑΚΑΣ ΕΣΟΔΩΝ'!$C$18</definedName>
    <definedName name="Κ1" localSheetId="3">'[2]ΣΥΝΟΛΙΚΟΣ ΠΙΝΑΚΑΣ ΕΣΟΔΩΝ'!$C$18</definedName>
    <definedName name="Κ1" localSheetId="2">'[2]ΣΥΝΟΛΙΚΟΣ ΠΙΝΑΚΑΣ ΕΣΟΔΩΝ'!$C$18</definedName>
    <definedName name="Κ1" localSheetId="18">'[2]ΣΥΝΟΛΙΚΟΣ ΠΙΝΑΚΑΣ ΕΣΟΔΩΝ'!$C$18</definedName>
    <definedName name="Κ1" localSheetId="17">'[2]ΣΥΝΟΛΙΚΟΣ ΠΙΝΑΚΑΣ ΕΣΟΔΩΝ'!$C$18</definedName>
    <definedName name="Κ1">'[2]ΣΥΝΟΛΙΚΟΣ ΠΙΝΑΚΑΣ ΕΣΟΔΩΝ'!$C$18</definedName>
    <definedName name="Κ2" localSheetId="4">'[2]ΣΥΝΟΛΙΚΟΣ ΠΙΝΑΚΑΣ ΕΣΟΔΩΝ'!$D$18</definedName>
    <definedName name="Κ2" localSheetId="3">'[2]ΣΥΝΟΛΙΚΟΣ ΠΙΝΑΚΑΣ ΕΣΟΔΩΝ'!$D$18</definedName>
    <definedName name="Κ2" localSheetId="2">'[2]ΣΥΝΟΛΙΚΟΣ ΠΙΝΑΚΑΣ ΕΣΟΔΩΝ'!$D$18</definedName>
    <definedName name="Κ2" localSheetId="18">'[2]ΣΥΝΟΛΙΚΟΣ ΠΙΝΑΚΑΣ ΕΣΟΔΩΝ'!$D$18</definedName>
    <definedName name="Κ2" localSheetId="17">'[2]ΣΥΝΟΛΙΚΟΣ ΠΙΝΑΚΑΣ ΕΣΟΔΩΝ'!$D$18</definedName>
    <definedName name="Κ2">'[2]ΣΥΝΟΛΙΚΟΣ ΠΙΝΑΚΑΣ ΕΣΟΔΩΝ'!$D$18</definedName>
    <definedName name="Κ3" localSheetId="4">'[2]ΣΥΝΟΛΙΚΟΣ ΠΙΝΑΚΑΣ ΕΣΟΔΩΝ'!$E$18</definedName>
    <definedName name="Κ3" localSheetId="3">'[2]ΣΥΝΟΛΙΚΟΣ ΠΙΝΑΚΑΣ ΕΣΟΔΩΝ'!$E$18</definedName>
    <definedName name="Κ3" localSheetId="2">'[2]ΣΥΝΟΛΙΚΟΣ ΠΙΝΑΚΑΣ ΕΣΟΔΩΝ'!$E$18</definedName>
    <definedName name="Κ3" localSheetId="18">'[2]ΣΥΝΟΛΙΚΟΣ ΠΙΝΑΚΑΣ ΕΣΟΔΩΝ'!$E$18</definedName>
    <definedName name="Κ3" localSheetId="17">'[2]ΣΥΝΟΛΙΚΟΣ ΠΙΝΑΚΑΣ ΕΣΟΔΩΝ'!$E$18</definedName>
    <definedName name="Κ3">'[2]ΣΥΝΟΛΙΚΟΣ ΠΙΝΑΚΑΣ ΕΣΟΔΩΝ'!$E$18</definedName>
    <definedName name="Κ4" localSheetId="4">'[2]ΣΥΝΟΛΙΚΟΣ ΠΙΝΑΚΑΣ ΕΣΟΔΩΝ'!$F$18</definedName>
    <definedName name="Κ4" localSheetId="3">'[2]ΣΥΝΟΛΙΚΟΣ ΠΙΝΑΚΑΣ ΕΣΟΔΩΝ'!$F$18</definedName>
    <definedName name="Κ4" localSheetId="2">'[2]ΣΥΝΟΛΙΚΟΣ ΠΙΝΑΚΑΣ ΕΣΟΔΩΝ'!$F$18</definedName>
    <definedName name="Κ4" localSheetId="18">'[2]ΣΥΝΟΛΙΚΟΣ ΠΙΝΑΚΑΣ ΕΣΟΔΩΝ'!$F$18</definedName>
    <definedName name="Κ4" localSheetId="17">'[2]ΣΥΝΟΛΙΚΟΣ ΠΙΝΑΚΑΣ ΕΣΟΔΩΝ'!$F$18</definedName>
    <definedName name="Κ4">'[2]ΣΥΝΟΛΙΚΟΣ ΠΙΝΑΚΑΣ ΕΣΟΔΩΝ'!$F$18</definedName>
    <definedName name="Κ5" localSheetId="4">'[2]ΣΥΝΟΛΙΚΟΣ ΠΙΝΑΚΑΣ ΕΣΟΔΩΝ'!$G$18</definedName>
    <definedName name="Κ5" localSheetId="3">'[2]ΣΥΝΟΛΙΚΟΣ ΠΙΝΑΚΑΣ ΕΣΟΔΩΝ'!$G$18</definedName>
    <definedName name="Κ5" localSheetId="2">'[2]ΣΥΝΟΛΙΚΟΣ ΠΙΝΑΚΑΣ ΕΣΟΔΩΝ'!$G$18</definedName>
    <definedName name="Κ5" localSheetId="18">'[2]ΣΥΝΟΛΙΚΟΣ ΠΙΝΑΚΑΣ ΕΣΟΔΩΝ'!$G$18</definedName>
    <definedName name="Κ5" localSheetId="17">'[2]ΣΥΝΟΛΙΚΟΣ ΠΙΝΑΚΑΣ ΕΣΟΔΩΝ'!$G$18</definedName>
    <definedName name="Κ5">'[2]ΣΥΝΟΛΙΚΟΣ ΠΙΝΑΚΑΣ ΕΣΟΔΩΝ'!$G$18</definedName>
    <definedName name="ΚΑ1" localSheetId="4">'[4]ΛΜΟΣ ΕΚΜΕΤΑΛΛΕΥΣΗΣ'!$C$42</definedName>
    <definedName name="ΚΑ1" localSheetId="3">'[4]ΛΜΟΣ ΕΚΜΕΤΑΛΛΕΥΣΗΣ'!$C$42</definedName>
    <definedName name="ΚΑ1" localSheetId="2">'[4]ΛΜΟΣ ΕΚΜΕΤΑΛΛΕΥΣΗΣ'!$C$42</definedName>
    <definedName name="ΚΑ1" localSheetId="18">'[4]ΛΜΟΣ ΕΚΜΕΤΑΛΛΕΥΣΗΣ'!$C$42</definedName>
    <definedName name="ΚΑ1" localSheetId="17">'[4]ΛΜΟΣ ΕΚΜΕΤΑΛΛΕΥΣΗΣ'!$C$42</definedName>
    <definedName name="ΚΑ1">'[4]ΛΜΟΣ ΕΚΜΕΤΑΛΛΕΥΣΗΣ'!$C$42</definedName>
    <definedName name="ΚΑ2" localSheetId="4">'[4]ΛΜΟΣ ΕΚΜΕΤΑΛΛΕΥΣΗΣ'!$D$42</definedName>
    <definedName name="ΚΑ2" localSheetId="3">'[4]ΛΜΟΣ ΕΚΜΕΤΑΛΛΕΥΣΗΣ'!$D$42</definedName>
    <definedName name="ΚΑ2" localSheetId="2">'[4]ΛΜΟΣ ΕΚΜΕΤΑΛΛΕΥΣΗΣ'!$D$42</definedName>
    <definedName name="ΚΑ2" localSheetId="18">'[4]ΛΜΟΣ ΕΚΜΕΤΑΛΛΕΥΣΗΣ'!$D$42</definedName>
    <definedName name="ΚΑ2" localSheetId="17">'[4]ΛΜΟΣ ΕΚΜΕΤΑΛΛΕΥΣΗΣ'!$D$42</definedName>
    <definedName name="ΚΑ2">'[4]ΛΜΟΣ ΕΚΜΕΤΑΛΛΕΥΣΗΣ'!$D$42</definedName>
    <definedName name="ΚΑ3" localSheetId="4">'[4]ΛΜΟΣ ΕΚΜΕΤΑΛΛΕΥΣΗΣ'!$E$42</definedName>
    <definedName name="ΚΑ3" localSheetId="3">'[4]ΛΜΟΣ ΕΚΜΕΤΑΛΛΕΥΣΗΣ'!$E$42</definedName>
    <definedName name="ΚΑ3" localSheetId="2">'[4]ΛΜΟΣ ΕΚΜΕΤΑΛΛΕΥΣΗΣ'!$E$42</definedName>
    <definedName name="ΚΑ3" localSheetId="18">'[4]ΛΜΟΣ ΕΚΜΕΤΑΛΛΕΥΣΗΣ'!$E$42</definedName>
    <definedName name="ΚΑ3" localSheetId="17">'[4]ΛΜΟΣ ΕΚΜΕΤΑΛΛΕΥΣΗΣ'!$E$42</definedName>
    <definedName name="ΚΑ3">'[4]ΛΜΟΣ ΕΚΜΕΤΑΛΛΕΥΣΗΣ'!$E$42</definedName>
    <definedName name="ΚΑ4" localSheetId="4">'[4]ΛΜΟΣ ΕΚΜΕΤΑΛΛΕΥΣΗΣ'!$F$42</definedName>
    <definedName name="ΚΑ4" localSheetId="3">'[4]ΛΜΟΣ ΕΚΜΕΤΑΛΛΕΥΣΗΣ'!$F$42</definedName>
    <definedName name="ΚΑ4" localSheetId="2">'[4]ΛΜΟΣ ΕΚΜΕΤΑΛΛΕΥΣΗΣ'!$F$42</definedName>
    <definedName name="ΚΑ4" localSheetId="18">'[4]ΛΜΟΣ ΕΚΜΕΤΑΛΛΕΥΣΗΣ'!$F$42</definedName>
    <definedName name="ΚΑ4" localSheetId="17">'[4]ΛΜΟΣ ΕΚΜΕΤΑΛΛΕΥΣΗΣ'!$F$42</definedName>
    <definedName name="ΚΑ4">'[4]ΛΜΟΣ ΕΚΜΕΤΑΛΛΕΥΣΗΣ'!$F$42</definedName>
    <definedName name="ΚΑ5" localSheetId="4">'[4]ΛΜΟΣ ΕΚΜΕΤΑΛΛΕΥΣΗΣ'!$G$42</definedName>
    <definedName name="ΚΑ5" localSheetId="3">'[4]ΛΜΟΣ ΕΚΜΕΤΑΛΛΕΥΣΗΣ'!$G$42</definedName>
    <definedName name="ΚΑ5" localSheetId="2">'[4]ΛΜΟΣ ΕΚΜΕΤΑΛΛΕΥΣΗΣ'!$G$42</definedName>
    <definedName name="ΚΑ5" localSheetId="18">'[4]ΛΜΟΣ ΕΚΜΕΤΑΛΛΕΥΣΗΣ'!$G$42</definedName>
    <definedName name="ΚΑ5" localSheetId="17">'[4]ΛΜΟΣ ΕΚΜΕΤΑΛΛΕΥΣΗΣ'!$G$42</definedName>
    <definedName name="ΚΑ5">'[4]ΛΜΟΣ ΕΚΜΕΤΑΛΛΕΥΣΗΣ'!$G$42</definedName>
    <definedName name="ΚΛ" localSheetId="4">'[1]ΕΣΟΔΑ ΔΙΑΝΥΚΤ'!$AE$9</definedName>
    <definedName name="ΚΛ" localSheetId="3">'[1]ΕΣΟΔΑ ΔΙΑΝΥΚΤ'!$AE$9</definedName>
    <definedName name="ΚΛ" localSheetId="2">'[1]ΕΣΟΔΑ ΔΙΑΝΥΚΤ'!$AE$9</definedName>
    <definedName name="ΚΛ" localSheetId="18">'[1]ΕΣΟΔΑ ΔΙΑΝΥΚΤ'!$AE$9</definedName>
    <definedName name="ΚΛ" localSheetId="17">'[1]ΕΣΟΔΑ ΔΙΑΝΥΚΤ'!$AE$9</definedName>
    <definedName name="ΚΛ">'[1]ΕΣΟΔΑ ΔΙΑΝΥΚΤ'!$AE$9</definedName>
    <definedName name="κν1">#REF!</definedName>
    <definedName name="κν2">#REF!</definedName>
    <definedName name="κν3">#REF!</definedName>
    <definedName name="κν4">#REF!</definedName>
    <definedName name="κν5">#REF!</definedName>
    <definedName name="ΚΥΛ1" localSheetId="4">'[2]ΕΣΟΔ ΕΣΤΙΑΣΗΣ'!$F$63</definedName>
    <definedName name="ΚΥΛ1" localSheetId="3">'[2]ΕΣΟΔ ΕΣΤΙΑΣΗΣ'!$F$63</definedName>
    <definedName name="ΚΥΛ1" localSheetId="2">'[2]ΕΣΟΔ ΕΣΤΙΑΣΗΣ'!$F$63</definedName>
    <definedName name="ΚΥΛ1" localSheetId="18">'[2]ΕΣΟΔ ΕΣΤΙΑΣΗΣ'!$F$63</definedName>
    <definedName name="ΚΥΛ1" localSheetId="17">'[2]ΕΣΟΔ ΕΣΤΙΑΣΗΣ'!$F$63</definedName>
    <definedName name="ΚΥΛ1">'[2]ΕΣΟΔ ΕΣΤΙΑΣΗΣ'!$F$63</definedName>
    <definedName name="ΚΥΛ2" localSheetId="4">'[2]ΕΣΟΔ ΕΣΤΙΑΣΗΣ'!$I$63</definedName>
    <definedName name="ΚΥΛ2" localSheetId="3">'[2]ΕΣΟΔ ΕΣΤΙΑΣΗΣ'!$I$63</definedName>
    <definedName name="ΚΥΛ2" localSheetId="2">'[2]ΕΣΟΔ ΕΣΤΙΑΣΗΣ'!$I$63</definedName>
    <definedName name="ΚΥΛ2" localSheetId="18">'[2]ΕΣΟΔ ΕΣΤΙΑΣΗΣ'!$I$63</definedName>
    <definedName name="ΚΥΛ2" localSheetId="17">'[2]ΕΣΟΔ ΕΣΤΙΑΣΗΣ'!$I$63</definedName>
    <definedName name="ΚΥΛ2">'[2]ΕΣΟΔ ΕΣΤΙΑΣΗΣ'!$I$63</definedName>
    <definedName name="ΚΥΛ3" localSheetId="4">'[2]ΕΣΟΔ ΕΣΤΙΑΣΗΣ'!$L$63</definedName>
    <definedName name="ΚΥΛ3" localSheetId="3">'[2]ΕΣΟΔ ΕΣΤΙΑΣΗΣ'!$L$63</definedName>
    <definedName name="ΚΥΛ3" localSheetId="2">'[2]ΕΣΟΔ ΕΣΤΙΑΣΗΣ'!$L$63</definedName>
    <definedName name="ΚΥΛ3" localSheetId="18">'[2]ΕΣΟΔ ΕΣΤΙΑΣΗΣ'!$L$63</definedName>
    <definedName name="ΚΥΛ3" localSheetId="17">'[2]ΕΣΟΔ ΕΣΤΙΑΣΗΣ'!$L$63</definedName>
    <definedName name="ΚΥΛ3">'[2]ΕΣΟΔ ΕΣΤΙΑΣΗΣ'!$L$63</definedName>
    <definedName name="ΚΥΛ4" localSheetId="4">'[2]ΕΣΟΔ ΕΣΤΙΑΣΗΣ'!$O$63</definedName>
    <definedName name="ΚΥΛ4" localSheetId="3">'[2]ΕΣΟΔ ΕΣΤΙΑΣΗΣ'!$O$63</definedName>
    <definedName name="ΚΥΛ4" localSheetId="2">'[2]ΕΣΟΔ ΕΣΤΙΑΣΗΣ'!$O$63</definedName>
    <definedName name="ΚΥΛ4" localSheetId="18">'[2]ΕΣΟΔ ΕΣΤΙΑΣΗΣ'!$O$63</definedName>
    <definedName name="ΚΥΛ4" localSheetId="17">'[2]ΕΣΟΔ ΕΣΤΙΑΣΗΣ'!$O$63</definedName>
    <definedName name="ΚΥΛ4">'[2]ΕΣΟΔ ΕΣΤΙΑΣΗΣ'!$O$63</definedName>
    <definedName name="ΚΥΛ5" localSheetId="4">'[2]ΕΣΟΔ ΕΣΤΙΑΣΗΣ'!$R$63</definedName>
    <definedName name="ΚΥΛ5" localSheetId="3">'[2]ΕΣΟΔ ΕΣΤΙΑΣΗΣ'!$R$63</definedName>
    <definedName name="ΚΥΛ5" localSheetId="2">'[2]ΕΣΟΔ ΕΣΤΙΑΣΗΣ'!$R$63</definedName>
    <definedName name="ΚΥΛ5" localSheetId="18">'[2]ΕΣΟΔ ΕΣΤΙΑΣΗΣ'!$R$63</definedName>
    <definedName name="ΚΥΛ5" localSheetId="17">'[2]ΕΣΟΔ ΕΣΤΙΑΣΗΣ'!$R$63</definedName>
    <definedName name="ΚΥΛ5">'[2]ΕΣΟΔ ΕΣΤΙΑΣΗΣ'!$R$63</definedName>
    <definedName name="με1" localSheetId="4">'[3]ΓΕΝ ΠΙΝΑΚΑΣ ΑΜΟΙΒΩΝ'!$G$120</definedName>
    <definedName name="με1" localSheetId="3">'[3]ΓΕΝ ΠΙΝΑΚΑΣ ΑΜΟΙΒΩΝ'!$G$120</definedName>
    <definedName name="με1" localSheetId="2">'[3]ΓΕΝ ΠΙΝΑΚΑΣ ΑΜΟΙΒΩΝ'!$G$120</definedName>
    <definedName name="με1" localSheetId="18">'[3]ΓΕΝ ΠΙΝΑΚΑΣ ΑΜΟΙΒΩΝ'!$G$120</definedName>
    <definedName name="με1" localSheetId="17">'[3]ΓΕΝ ΠΙΝΑΚΑΣ ΑΜΟΙΒΩΝ'!$G$120</definedName>
    <definedName name="με1">'[3]ΓΕΝ ΠΙΝΑΚΑΣ ΑΜΟΙΒΩΝ'!$G$120</definedName>
    <definedName name="με2" localSheetId="4">'[3]ΓΕΝ ΠΙΝΑΚΑΣ ΑΜΟΙΒΩΝ'!$G$121</definedName>
    <definedName name="με2" localSheetId="3">'[3]ΓΕΝ ΠΙΝΑΚΑΣ ΑΜΟΙΒΩΝ'!$G$121</definedName>
    <definedName name="με2" localSheetId="2">'[3]ΓΕΝ ΠΙΝΑΚΑΣ ΑΜΟΙΒΩΝ'!$G$121</definedName>
    <definedName name="με2" localSheetId="18">'[3]ΓΕΝ ΠΙΝΑΚΑΣ ΑΜΟΙΒΩΝ'!$G$121</definedName>
    <definedName name="με2" localSheetId="17">'[3]ΓΕΝ ΠΙΝΑΚΑΣ ΑΜΟΙΒΩΝ'!$G$121</definedName>
    <definedName name="με2">'[3]ΓΕΝ ΠΙΝΑΚΑΣ ΑΜΟΙΒΩΝ'!$G$121</definedName>
    <definedName name="με3" localSheetId="4">'[3]ΓΕΝ ΠΙΝΑΚΑΣ ΑΜΟΙΒΩΝ'!$G$122</definedName>
    <definedName name="με3" localSheetId="3">'[3]ΓΕΝ ΠΙΝΑΚΑΣ ΑΜΟΙΒΩΝ'!$G$122</definedName>
    <definedName name="με3" localSheetId="2">'[3]ΓΕΝ ΠΙΝΑΚΑΣ ΑΜΟΙΒΩΝ'!$G$122</definedName>
    <definedName name="με3" localSheetId="18">'[3]ΓΕΝ ΠΙΝΑΚΑΣ ΑΜΟΙΒΩΝ'!$G$122</definedName>
    <definedName name="με3" localSheetId="17">'[3]ΓΕΝ ΠΙΝΑΚΑΣ ΑΜΟΙΒΩΝ'!$G$122</definedName>
    <definedName name="με3">'[3]ΓΕΝ ΠΙΝΑΚΑΣ ΑΜΟΙΒΩΝ'!$G$122</definedName>
    <definedName name="με4" localSheetId="4">'[3]ΓΕΝ ΠΙΝΑΚΑΣ ΑΜΟΙΒΩΝ'!$G$123</definedName>
    <definedName name="με4" localSheetId="3">'[3]ΓΕΝ ΠΙΝΑΚΑΣ ΑΜΟΙΒΩΝ'!$G$123</definedName>
    <definedName name="με4" localSheetId="2">'[3]ΓΕΝ ΠΙΝΑΚΑΣ ΑΜΟΙΒΩΝ'!$G$123</definedName>
    <definedName name="με4" localSheetId="18">'[3]ΓΕΝ ΠΙΝΑΚΑΣ ΑΜΟΙΒΩΝ'!$G$123</definedName>
    <definedName name="με4" localSheetId="17">'[3]ΓΕΝ ΠΙΝΑΚΑΣ ΑΜΟΙΒΩΝ'!$G$123</definedName>
    <definedName name="με4">'[3]ΓΕΝ ΠΙΝΑΚΑΣ ΑΜΟΙΒΩΝ'!$G$123</definedName>
    <definedName name="με5" localSheetId="4">'[3]ΓΕΝ ΠΙΝΑΚΑΣ ΑΜΟΙΒΩΝ'!$G$124</definedName>
    <definedName name="με5" localSheetId="3">'[3]ΓΕΝ ΠΙΝΑΚΑΣ ΑΜΟΙΒΩΝ'!$G$124</definedName>
    <definedName name="με5" localSheetId="2">'[3]ΓΕΝ ΠΙΝΑΚΑΣ ΑΜΟΙΒΩΝ'!$G$124</definedName>
    <definedName name="με5" localSheetId="18">'[3]ΓΕΝ ΠΙΝΑΚΑΣ ΑΜΟΙΒΩΝ'!$G$124</definedName>
    <definedName name="με5" localSheetId="17">'[3]ΓΕΝ ΠΙΝΑΚΑΣ ΑΜΟΙΒΩΝ'!$G$124</definedName>
    <definedName name="με5">'[3]ΓΕΝ ΠΙΝΑΚΑΣ ΑΜΟΙΒΩΝ'!$G$124</definedName>
    <definedName name="μερισμ">#REF!</definedName>
    <definedName name="ΜΕΣΗ_ΤΙΜΗ_ΑΞΙΑΣ_ΕΠΙΧΕΙΡΗΣΗΣ" localSheetId="19">#REF!</definedName>
    <definedName name="ΜΕΣΗ_ΤΙΜΗ_ΑΞΙΑΣ_ΕΠΙΧΕΙΡΗΣΗΣ" localSheetId="9">#REF!</definedName>
    <definedName name="ΜΕΣΗ_ΤΙΜΗ_ΑΞΙΑΣ_ΕΠΙΧΕΙΡΗΣΗΣ" localSheetId="10">#REF!</definedName>
    <definedName name="ΜΕΣΗ_ΤΙΜΗ_ΑΞΙΑΣ_ΕΠΙΧΕΙΡΗΣΗΣ">#REF!</definedName>
    <definedName name="μισθ1" localSheetId="4">'[2]ΓΕΝ ΠΙΝΑΚΑΣ ΑΜΟΙΒΩΝ'!$C$106</definedName>
    <definedName name="μισθ1" localSheetId="3">'[2]ΓΕΝ ΠΙΝΑΚΑΣ ΑΜΟΙΒΩΝ'!$C$106</definedName>
    <definedName name="μισθ1" localSheetId="2">'[2]ΓΕΝ ΠΙΝΑΚΑΣ ΑΜΟΙΒΩΝ'!$C$106</definedName>
    <definedName name="μισθ1" localSheetId="18">'[2]ΓΕΝ ΠΙΝΑΚΑΣ ΑΜΟΙΒΩΝ'!$C$106</definedName>
    <definedName name="μισθ1" localSheetId="17">'[2]ΓΕΝ ΠΙΝΑΚΑΣ ΑΜΟΙΒΩΝ'!$C$106</definedName>
    <definedName name="μισθ1">'[2]ΓΕΝ ΠΙΝΑΚΑΣ ΑΜΟΙΒΩΝ'!$C$106</definedName>
    <definedName name="μισθ2" localSheetId="4">'[2]ΓΕΝ ΠΙΝΑΚΑΣ ΑΜΟΙΒΩΝ'!$C$107</definedName>
    <definedName name="μισθ2" localSheetId="3">'[2]ΓΕΝ ΠΙΝΑΚΑΣ ΑΜΟΙΒΩΝ'!$C$107</definedName>
    <definedName name="μισθ2" localSheetId="2">'[2]ΓΕΝ ΠΙΝΑΚΑΣ ΑΜΟΙΒΩΝ'!$C$107</definedName>
    <definedName name="μισθ2" localSheetId="18">'[2]ΓΕΝ ΠΙΝΑΚΑΣ ΑΜΟΙΒΩΝ'!$C$107</definedName>
    <definedName name="μισθ2" localSheetId="17">'[2]ΓΕΝ ΠΙΝΑΚΑΣ ΑΜΟΙΒΩΝ'!$C$107</definedName>
    <definedName name="μισθ2">'[2]ΓΕΝ ΠΙΝΑΚΑΣ ΑΜΟΙΒΩΝ'!$C$107</definedName>
    <definedName name="μισθ3" localSheetId="4">'[2]ΓΕΝ ΠΙΝΑΚΑΣ ΑΜΟΙΒΩΝ'!$C$108</definedName>
    <definedName name="μισθ3" localSheetId="3">'[2]ΓΕΝ ΠΙΝΑΚΑΣ ΑΜΟΙΒΩΝ'!$C$108</definedName>
    <definedName name="μισθ3" localSheetId="2">'[2]ΓΕΝ ΠΙΝΑΚΑΣ ΑΜΟΙΒΩΝ'!$C$108</definedName>
    <definedName name="μισθ3" localSheetId="18">'[2]ΓΕΝ ΠΙΝΑΚΑΣ ΑΜΟΙΒΩΝ'!$C$108</definedName>
    <definedName name="μισθ3" localSheetId="17">'[2]ΓΕΝ ΠΙΝΑΚΑΣ ΑΜΟΙΒΩΝ'!$C$108</definedName>
    <definedName name="μισθ3">'[2]ΓΕΝ ΠΙΝΑΚΑΣ ΑΜΟΙΒΩΝ'!$C$108</definedName>
    <definedName name="μισθ4" localSheetId="4">'[2]ΓΕΝ ΠΙΝΑΚΑΣ ΑΜΟΙΒΩΝ'!$C$109</definedName>
    <definedName name="μισθ4" localSheetId="3">'[2]ΓΕΝ ΠΙΝΑΚΑΣ ΑΜΟΙΒΩΝ'!$C$109</definedName>
    <definedName name="μισθ4" localSheetId="2">'[2]ΓΕΝ ΠΙΝΑΚΑΣ ΑΜΟΙΒΩΝ'!$C$109</definedName>
    <definedName name="μισθ4" localSheetId="18">'[2]ΓΕΝ ΠΙΝΑΚΑΣ ΑΜΟΙΒΩΝ'!$C$109</definedName>
    <definedName name="μισθ4" localSheetId="17">'[2]ΓΕΝ ΠΙΝΑΚΑΣ ΑΜΟΙΒΩΝ'!$C$109</definedName>
    <definedName name="μισθ4">'[2]ΓΕΝ ΠΙΝΑΚΑΣ ΑΜΟΙΒΩΝ'!$C$109</definedName>
    <definedName name="μισθ5" localSheetId="4">'[2]ΓΕΝ ΠΙΝΑΚΑΣ ΑΜΟΙΒΩΝ'!$C$110</definedName>
    <definedName name="μισθ5" localSheetId="3">'[2]ΓΕΝ ΠΙΝΑΚΑΣ ΑΜΟΙΒΩΝ'!$C$110</definedName>
    <definedName name="μισθ5" localSheetId="2">'[2]ΓΕΝ ΠΙΝΑΚΑΣ ΑΜΟΙΒΩΝ'!$C$110</definedName>
    <definedName name="μισθ5" localSheetId="18">'[2]ΓΕΝ ΠΙΝΑΚΑΣ ΑΜΟΙΒΩΝ'!$C$110</definedName>
    <definedName name="μισθ5" localSheetId="17">'[2]ΓΕΝ ΠΙΝΑΚΑΣ ΑΜΟΙΒΩΝ'!$C$110</definedName>
    <definedName name="μισθ5">'[2]ΓΕΝ ΠΙΝΑΚΑΣ ΑΜΟΙΒΩΝ'!$C$110</definedName>
    <definedName name="μρ">#REF!</definedName>
    <definedName name="π">#REF!</definedName>
    <definedName name="ΠΔ" localSheetId="4">'[3]σελ 1,2,3,4,5,6,7,9,10,11'!$M$429</definedName>
    <definedName name="ΠΔ" localSheetId="3">'[3]σελ 1,2,3,4,5,6,7,9,10,11'!$M$429</definedName>
    <definedName name="ΠΔ" localSheetId="2">'[3]σελ 1,2,3,4,5,6,7,9,10,11'!$M$429</definedName>
    <definedName name="ΠΔ" localSheetId="18">'[3]σελ 1,2,3,4,5,6,7,9,10,11'!$M$429</definedName>
    <definedName name="ΠΔ" localSheetId="17">'[3]σελ 1,2,3,4,5,6,7,9,10,11'!$M$429</definedName>
    <definedName name="ΠΔ">'[3]σελ 1,2,3,4,5,6,7,9,10,11'!$M$429</definedName>
    <definedName name="ΠΕ" localSheetId="4">'[3]σελ 1,2,3,4,5,6,7,9,10,11'!$M$438</definedName>
    <definedName name="ΠΕ" localSheetId="3">'[3]σελ 1,2,3,4,5,6,7,9,10,11'!$M$438</definedName>
    <definedName name="ΠΕ" localSheetId="2">'[3]σελ 1,2,3,4,5,6,7,9,10,11'!$M$438</definedName>
    <definedName name="ΠΕ" localSheetId="18">'[3]σελ 1,2,3,4,5,6,7,9,10,11'!$M$438</definedName>
    <definedName name="ΠΕ" localSheetId="17">'[3]σελ 1,2,3,4,5,6,7,9,10,11'!$M$438</definedName>
    <definedName name="ΠΕ">'[3]σελ 1,2,3,4,5,6,7,9,10,11'!$M$438</definedName>
    <definedName name="πι" localSheetId="4">'[3]σελ 1,2,3,4,5,6,7,9,10,11'!$M$411</definedName>
    <definedName name="πι" localSheetId="3">'[3]σελ 1,2,3,4,5,6,7,9,10,11'!$M$411</definedName>
    <definedName name="πι" localSheetId="2">'[3]σελ 1,2,3,4,5,6,7,9,10,11'!$M$411</definedName>
    <definedName name="πι" localSheetId="18">'[3]σελ 1,2,3,4,5,6,7,9,10,11'!$M$411</definedName>
    <definedName name="πι" localSheetId="17">'[3]σελ 1,2,3,4,5,6,7,9,10,11'!$M$411</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 localSheetId="4">'[3]ΑΛΛΕΣ ΠΗΓΕΣ spa'!$Q$68</definedName>
    <definedName name="σπα1" localSheetId="3">'[3]ΑΛΛΕΣ ΠΗΓΕΣ spa'!$Q$68</definedName>
    <definedName name="σπα1" localSheetId="2">'[3]ΑΛΛΕΣ ΠΗΓΕΣ spa'!$Q$68</definedName>
    <definedName name="σπα1" localSheetId="18">'[3]ΑΛΛΕΣ ΠΗΓΕΣ spa'!$Q$68</definedName>
    <definedName name="σπα1" localSheetId="17">'[3]ΑΛΛΕΣ ΠΗΓΕΣ spa'!$Q$68</definedName>
    <definedName name="σπα1">'[3]ΑΛΛΕΣ ΠΗΓΕΣ spa'!$Q$68</definedName>
    <definedName name="σπα2" localSheetId="4">'[3]ΑΛΛΕΣ ΠΗΓΕΣ spa'!$Q$69</definedName>
    <definedName name="σπα2" localSheetId="3">'[3]ΑΛΛΕΣ ΠΗΓΕΣ spa'!$Q$69</definedName>
    <definedName name="σπα2" localSheetId="2">'[3]ΑΛΛΕΣ ΠΗΓΕΣ spa'!$Q$69</definedName>
    <definedName name="σπα2" localSheetId="18">'[3]ΑΛΛΕΣ ΠΗΓΕΣ spa'!$Q$69</definedName>
    <definedName name="σπα2" localSheetId="17">'[3]ΑΛΛΕΣ ΠΗΓΕΣ spa'!$Q$69</definedName>
    <definedName name="σπα2">'[3]ΑΛΛΕΣ ΠΗΓΕΣ spa'!$Q$69</definedName>
    <definedName name="σπα3" localSheetId="4">'[3]ΑΛΛΕΣ ΠΗΓΕΣ spa'!$Q$70</definedName>
    <definedName name="σπα3" localSheetId="3">'[3]ΑΛΛΕΣ ΠΗΓΕΣ spa'!$Q$70</definedName>
    <definedName name="σπα3" localSheetId="2">'[3]ΑΛΛΕΣ ΠΗΓΕΣ spa'!$Q$70</definedName>
    <definedName name="σπα3" localSheetId="18">'[3]ΑΛΛΕΣ ΠΗΓΕΣ spa'!$Q$70</definedName>
    <definedName name="σπα3" localSheetId="17">'[3]ΑΛΛΕΣ ΠΗΓΕΣ spa'!$Q$70</definedName>
    <definedName name="σπα3">'[3]ΑΛΛΕΣ ΠΗΓΕΣ spa'!$Q$70</definedName>
    <definedName name="σπα4" localSheetId="4">'[3]ΑΛΛΕΣ ΠΗΓΕΣ spa'!$Q$71</definedName>
    <definedName name="σπα4" localSheetId="3">'[3]ΑΛΛΕΣ ΠΗΓΕΣ spa'!$Q$71</definedName>
    <definedName name="σπα4" localSheetId="2">'[3]ΑΛΛΕΣ ΠΗΓΕΣ spa'!$Q$71</definedName>
    <definedName name="σπα4" localSheetId="18">'[3]ΑΛΛΕΣ ΠΗΓΕΣ spa'!$Q$71</definedName>
    <definedName name="σπα4" localSheetId="17">'[3]ΑΛΛΕΣ ΠΗΓΕΣ spa'!$Q$71</definedName>
    <definedName name="σπα4">'[3]ΑΛΛΕΣ ΠΗΓΕΣ spa'!$Q$71</definedName>
    <definedName name="σπα5" localSheetId="4">'[3]ΑΛΛΕΣ ΠΗΓΕΣ spa'!$Q$72</definedName>
    <definedName name="σπα5" localSheetId="3">'[3]ΑΛΛΕΣ ΠΗΓΕΣ spa'!$Q$72</definedName>
    <definedName name="σπα5" localSheetId="2">'[3]ΑΛΛΕΣ ΠΗΓΕΣ spa'!$Q$72</definedName>
    <definedName name="σπα5" localSheetId="18">'[3]ΑΛΛΕΣ ΠΗΓΕΣ spa'!$Q$72</definedName>
    <definedName name="σπα5" localSheetId="17">'[3]ΑΛΛΕΣ ΠΗΓΕΣ spa'!$Q$72</definedName>
    <definedName name="σπα5">'[3]ΑΛΛΕΣ ΠΗΓΕΣ spa'!$Q$72</definedName>
    <definedName name="σππ1" localSheetId="4">'[3]ΑΛΛΕΣ ΠΗΓΕΣ spa'!$Q$89</definedName>
    <definedName name="σππ1" localSheetId="3">'[3]ΑΛΛΕΣ ΠΗΓΕΣ spa'!$Q$89</definedName>
    <definedName name="σππ1" localSheetId="2">'[3]ΑΛΛΕΣ ΠΗΓΕΣ spa'!$Q$89</definedName>
    <definedName name="σππ1" localSheetId="18">'[3]ΑΛΛΕΣ ΠΗΓΕΣ spa'!$Q$89</definedName>
    <definedName name="σππ1" localSheetId="17">'[3]ΑΛΛΕΣ ΠΗΓΕΣ spa'!$Q$89</definedName>
    <definedName name="σππ1">'[3]ΑΛΛΕΣ ΠΗΓΕΣ spa'!$Q$89</definedName>
    <definedName name="σππ2" localSheetId="4">'[3]ΑΛΛΕΣ ΠΗΓΕΣ spa'!$Q$90</definedName>
    <definedName name="σππ2" localSheetId="3">'[3]ΑΛΛΕΣ ΠΗΓΕΣ spa'!$Q$90</definedName>
    <definedName name="σππ2" localSheetId="2">'[3]ΑΛΛΕΣ ΠΗΓΕΣ spa'!$Q$90</definedName>
    <definedName name="σππ2" localSheetId="18">'[3]ΑΛΛΕΣ ΠΗΓΕΣ spa'!$Q$90</definedName>
    <definedName name="σππ2" localSheetId="17">'[3]ΑΛΛΕΣ ΠΗΓΕΣ spa'!$Q$90</definedName>
    <definedName name="σππ2">'[3]ΑΛΛΕΣ ΠΗΓΕΣ spa'!$Q$90</definedName>
    <definedName name="σππ3" localSheetId="4">'[3]ΑΛΛΕΣ ΠΗΓΕΣ spa'!$Q$91</definedName>
    <definedName name="σππ3" localSheetId="3">'[3]ΑΛΛΕΣ ΠΗΓΕΣ spa'!$Q$91</definedName>
    <definedName name="σππ3" localSheetId="2">'[3]ΑΛΛΕΣ ΠΗΓΕΣ spa'!$Q$91</definedName>
    <definedName name="σππ3" localSheetId="18">'[3]ΑΛΛΕΣ ΠΗΓΕΣ spa'!$Q$91</definedName>
    <definedName name="σππ3" localSheetId="17">'[3]ΑΛΛΕΣ ΠΗΓΕΣ spa'!$Q$91</definedName>
    <definedName name="σππ3">'[3]ΑΛΛΕΣ ΠΗΓΕΣ spa'!$Q$91</definedName>
    <definedName name="σππ4" localSheetId="4">'[3]ΑΛΛΕΣ ΠΗΓΕΣ spa'!$Q$92</definedName>
    <definedName name="σππ4" localSheetId="3">'[3]ΑΛΛΕΣ ΠΗΓΕΣ spa'!$Q$92</definedName>
    <definedName name="σππ4" localSheetId="2">'[3]ΑΛΛΕΣ ΠΗΓΕΣ spa'!$Q$92</definedName>
    <definedName name="σππ4" localSheetId="18">'[3]ΑΛΛΕΣ ΠΗΓΕΣ spa'!$Q$92</definedName>
    <definedName name="σππ4" localSheetId="17">'[3]ΑΛΛΕΣ ΠΗΓΕΣ spa'!$Q$92</definedName>
    <definedName name="σππ4">'[3]ΑΛΛΕΣ ΠΗΓΕΣ spa'!$Q$92</definedName>
    <definedName name="σππ5" localSheetId="4">'[3]ΑΛΛΕΣ ΠΗΓΕΣ spa'!$Q$93</definedName>
    <definedName name="σππ5" localSheetId="3">'[3]ΑΛΛΕΣ ΠΗΓΕΣ spa'!$Q$93</definedName>
    <definedName name="σππ5" localSheetId="2">'[3]ΑΛΛΕΣ ΠΗΓΕΣ spa'!$Q$93</definedName>
    <definedName name="σππ5" localSheetId="18">'[3]ΑΛΛΕΣ ΠΗΓΕΣ spa'!$Q$93</definedName>
    <definedName name="σππ5" localSheetId="17">'[3]ΑΛΛΕΣ ΠΗΓΕΣ spa'!$Q$93</definedName>
    <definedName name="σππ5">'[3]ΑΛΛΕΣ ΠΗΓΕΣ spa'!$Q$93</definedName>
    <definedName name="ΣΣΠ1" localSheetId="19">'[6]ΑΛΛΕΣ ΠΗΓΕΣ spa'!#REF!</definedName>
    <definedName name="ΣΣΠ1" localSheetId="4">'[6]ΑΛΛΕΣ ΠΗΓΕΣ spa'!#REF!</definedName>
    <definedName name="ΣΣΠ1" localSheetId="3">'[6]ΑΛΛΕΣ ΠΗΓΕΣ spa'!#REF!</definedName>
    <definedName name="ΣΣΠ1" localSheetId="9">'[6]ΑΛΛΕΣ ΠΗΓΕΣ spa'!#REF!</definedName>
    <definedName name="ΣΣΠ1" localSheetId="2">'[6]ΑΛΛΕΣ ΠΗΓΕΣ spa'!#REF!</definedName>
    <definedName name="ΣΣΠ1" localSheetId="10">'[6]ΑΛΛΕΣ ΠΗΓΕΣ spa'!#REF!</definedName>
    <definedName name="ΣΣΠ1" localSheetId="18">'[6]ΑΛΛΕΣ ΠΗΓΕΣ spa'!#REF!</definedName>
    <definedName name="ΣΣΠ1" localSheetId="17">'[6]ΑΛΛΕΣ ΠΗΓΕΣ spa'!#REF!</definedName>
    <definedName name="ΣΣΠ1">'[6]ΑΛΛΕΣ ΠΗΓΕΣ spa'!#REF!</definedName>
    <definedName name="ΣΣΠ10" localSheetId="19">'[6]ΑΛΛΕΣ ΠΗΓΕΣ spa'!#REF!</definedName>
    <definedName name="ΣΣΠ10" localSheetId="4">'[6]ΑΛΛΕΣ ΠΗΓΕΣ spa'!#REF!</definedName>
    <definedName name="ΣΣΠ10" localSheetId="3">'[6]ΑΛΛΕΣ ΠΗΓΕΣ spa'!#REF!</definedName>
    <definedName name="ΣΣΠ10" localSheetId="9">'[6]ΑΛΛΕΣ ΠΗΓΕΣ spa'!#REF!</definedName>
    <definedName name="ΣΣΠ10" localSheetId="2">'[6]ΑΛΛΕΣ ΠΗΓΕΣ spa'!#REF!</definedName>
    <definedName name="ΣΣΠ10" localSheetId="10">'[6]ΑΛΛΕΣ ΠΗΓΕΣ spa'!#REF!</definedName>
    <definedName name="ΣΣΠ10" localSheetId="18">'[6]ΑΛΛΕΣ ΠΗΓΕΣ spa'!#REF!</definedName>
    <definedName name="ΣΣΠ10" localSheetId="17">'[6]ΑΛΛΕΣ ΠΗΓΕΣ spa'!#REF!</definedName>
    <definedName name="ΣΣΠ10">'[6]ΑΛΛΕΣ ΠΗΓΕΣ spa'!#REF!</definedName>
    <definedName name="ΣΣΠ11" localSheetId="19">'[6]ΑΛΛΕΣ ΠΗΓΕΣ spa'!#REF!</definedName>
    <definedName name="ΣΣΠ11" localSheetId="4">'[6]ΑΛΛΕΣ ΠΗΓΕΣ spa'!#REF!</definedName>
    <definedName name="ΣΣΠ11" localSheetId="3">'[6]ΑΛΛΕΣ ΠΗΓΕΣ spa'!#REF!</definedName>
    <definedName name="ΣΣΠ11" localSheetId="9">'[6]ΑΛΛΕΣ ΠΗΓΕΣ spa'!#REF!</definedName>
    <definedName name="ΣΣΠ11" localSheetId="2">'[6]ΑΛΛΕΣ ΠΗΓΕΣ spa'!#REF!</definedName>
    <definedName name="ΣΣΠ11" localSheetId="10">'[6]ΑΛΛΕΣ ΠΗΓΕΣ spa'!#REF!</definedName>
    <definedName name="ΣΣΠ11" localSheetId="18">'[6]ΑΛΛΕΣ ΠΗΓΕΣ spa'!#REF!</definedName>
    <definedName name="ΣΣΠ11" localSheetId="17">'[6]ΑΛΛΕΣ ΠΗΓΕΣ spa'!#REF!</definedName>
    <definedName name="ΣΣΠ11">'[6]ΑΛΛΕΣ ΠΗΓΕΣ spa'!#REF!</definedName>
    <definedName name="ΣΣΠ12" localSheetId="19">'[6]ΑΛΛΕΣ ΠΗΓΕΣ spa'!#REF!</definedName>
    <definedName name="ΣΣΠ12" localSheetId="4">'[6]ΑΛΛΕΣ ΠΗΓΕΣ spa'!#REF!</definedName>
    <definedName name="ΣΣΠ12" localSheetId="3">'[6]ΑΛΛΕΣ ΠΗΓΕΣ spa'!#REF!</definedName>
    <definedName name="ΣΣΠ12" localSheetId="9">'[6]ΑΛΛΕΣ ΠΗΓΕΣ spa'!#REF!</definedName>
    <definedName name="ΣΣΠ12" localSheetId="2">'[6]ΑΛΛΕΣ ΠΗΓΕΣ spa'!#REF!</definedName>
    <definedName name="ΣΣΠ12" localSheetId="10">'[6]ΑΛΛΕΣ ΠΗΓΕΣ spa'!#REF!</definedName>
    <definedName name="ΣΣΠ12" localSheetId="18">'[6]ΑΛΛΕΣ ΠΗΓΕΣ spa'!#REF!</definedName>
    <definedName name="ΣΣΠ12" localSheetId="17">'[6]ΑΛΛΕΣ ΠΗΓΕΣ spa'!#REF!</definedName>
    <definedName name="ΣΣΠ12">'[6]ΑΛΛΕΣ ΠΗΓΕΣ spa'!#REF!</definedName>
    <definedName name="ΣΣΠ2" localSheetId="19">'[6]ΑΛΛΕΣ ΠΗΓΕΣ spa'!#REF!</definedName>
    <definedName name="ΣΣΠ2" localSheetId="4">'[6]ΑΛΛΕΣ ΠΗΓΕΣ spa'!#REF!</definedName>
    <definedName name="ΣΣΠ2" localSheetId="3">'[6]ΑΛΛΕΣ ΠΗΓΕΣ spa'!#REF!</definedName>
    <definedName name="ΣΣΠ2" localSheetId="9">'[6]ΑΛΛΕΣ ΠΗΓΕΣ spa'!#REF!</definedName>
    <definedName name="ΣΣΠ2" localSheetId="2">'[6]ΑΛΛΕΣ ΠΗΓΕΣ spa'!#REF!</definedName>
    <definedName name="ΣΣΠ2" localSheetId="10">'[6]ΑΛΛΕΣ ΠΗΓΕΣ spa'!#REF!</definedName>
    <definedName name="ΣΣΠ2" localSheetId="18">'[6]ΑΛΛΕΣ ΠΗΓΕΣ spa'!#REF!</definedName>
    <definedName name="ΣΣΠ2" localSheetId="17">'[6]ΑΛΛΕΣ ΠΗΓΕΣ spa'!#REF!</definedName>
    <definedName name="ΣΣΠ2">'[6]ΑΛΛΕΣ ΠΗΓΕΣ spa'!#REF!</definedName>
    <definedName name="ΣΣΠ3" localSheetId="19">'[6]ΑΛΛΕΣ ΠΗΓΕΣ spa'!#REF!</definedName>
    <definedName name="ΣΣΠ3" localSheetId="4">'[6]ΑΛΛΕΣ ΠΗΓΕΣ spa'!#REF!</definedName>
    <definedName name="ΣΣΠ3" localSheetId="3">'[6]ΑΛΛΕΣ ΠΗΓΕΣ spa'!#REF!</definedName>
    <definedName name="ΣΣΠ3" localSheetId="9">'[6]ΑΛΛΕΣ ΠΗΓΕΣ spa'!#REF!</definedName>
    <definedName name="ΣΣΠ3" localSheetId="2">'[6]ΑΛΛΕΣ ΠΗΓΕΣ spa'!#REF!</definedName>
    <definedName name="ΣΣΠ3" localSheetId="10">'[6]ΑΛΛΕΣ ΠΗΓΕΣ spa'!#REF!</definedName>
    <definedName name="ΣΣΠ3" localSheetId="18">'[6]ΑΛΛΕΣ ΠΗΓΕΣ spa'!#REF!</definedName>
    <definedName name="ΣΣΠ3" localSheetId="17">'[6]ΑΛΛΕΣ ΠΗΓΕΣ spa'!#REF!</definedName>
    <definedName name="ΣΣΠ3">'[6]ΑΛΛΕΣ ΠΗΓΕΣ spa'!#REF!</definedName>
    <definedName name="ΣΣΠ4" localSheetId="19">'[6]ΑΛΛΕΣ ΠΗΓΕΣ spa'!#REF!</definedName>
    <definedName name="ΣΣΠ4" localSheetId="4">'[6]ΑΛΛΕΣ ΠΗΓΕΣ spa'!#REF!</definedName>
    <definedName name="ΣΣΠ4" localSheetId="3">'[6]ΑΛΛΕΣ ΠΗΓΕΣ spa'!#REF!</definedName>
    <definedName name="ΣΣΠ4" localSheetId="9">'[6]ΑΛΛΕΣ ΠΗΓΕΣ spa'!#REF!</definedName>
    <definedName name="ΣΣΠ4" localSheetId="2">'[6]ΑΛΛΕΣ ΠΗΓΕΣ spa'!#REF!</definedName>
    <definedName name="ΣΣΠ4" localSheetId="10">'[6]ΑΛΛΕΣ ΠΗΓΕΣ spa'!#REF!</definedName>
    <definedName name="ΣΣΠ4" localSheetId="18">'[6]ΑΛΛΕΣ ΠΗΓΕΣ spa'!#REF!</definedName>
    <definedName name="ΣΣΠ4" localSheetId="17">'[6]ΑΛΛΕΣ ΠΗΓΕΣ spa'!#REF!</definedName>
    <definedName name="ΣΣΠ4">'[6]ΑΛΛΕΣ ΠΗΓΕΣ spa'!#REF!</definedName>
    <definedName name="ΣΣΠ5" localSheetId="19">'[6]ΑΛΛΕΣ ΠΗΓΕΣ spa'!#REF!</definedName>
    <definedName name="ΣΣΠ5" localSheetId="4">'[6]ΑΛΛΕΣ ΠΗΓΕΣ spa'!#REF!</definedName>
    <definedName name="ΣΣΠ5" localSheetId="3">'[6]ΑΛΛΕΣ ΠΗΓΕΣ spa'!#REF!</definedName>
    <definedName name="ΣΣΠ5" localSheetId="9">'[6]ΑΛΛΕΣ ΠΗΓΕΣ spa'!#REF!</definedName>
    <definedName name="ΣΣΠ5" localSheetId="2">'[6]ΑΛΛΕΣ ΠΗΓΕΣ spa'!#REF!</definedName>
    <definedName name="ΣΣΠ5" localSheetId="10">'[6]ΑΛΛΕΣ ΠΗΓΕΣ spa'!#REF!</definedName>
    <definedName name="ΣΣΠ5" localSheetId="18">'[6]ΑΛΛΕΣ ΠΗΓΕΣ spa'!#REF!</definedName>
    <definedName name="ΣΣΠ5" localSheetId="17">'[6]ΑΛΛΕΣ ΠΗΓΕΣ spa'!#REF!</definedName>
    <definedName name="ΣΣΠ5">'[6]ΑΛΛΕΣ ΠΗΓΕΣ spa'!#REF!</definedName>
    <definedName name="ΣΣΠ6" localSheetId="19">'[6]ΑΛΛΕΣ ΠΗΓΕΣ spa'!#REF!</definedName>
    <definedName name="ΣΣΠ6" localSheetId="4">'[6]ΑΛΛΕΣ ΠΗΓΕΣ spa'!#REF!</definedName>
    <definedName name="ΣΣΠ6" localSheetId="3">'[6]ΑΛΛΕΣ ΠΗΓΕΣ spa'!#REF!</definedName>
    <definedName name="ΣΣΠ6" localSheetId="9">'[6]ΑΛΛΕΣ ΠΗΓΕΣ spa'!#REF!</definedName>
    <definedName name="ΣΣΠ6" localSheetId="2">'[6]ΑΛΛΕΣ ΠΗΓΕΣ spa'!#REF!</definedName>
    <definedName name="ΣΣΠ6" localSheetId="10">'[6]ΑΛΛΕΣ ΠΗΓΕΣ spa'!#REF!</definedName>
    <definedName name="ΣΣΠ6" localSheetId="18">'[6]ΑΛΛΕΣ ΠΗΓΕΣ spa'!#REF!</definedName>
    <definedName name="ΣΣΠ6" localSheetId="17">'[6]ΑΛΛΕΣ ΠΗΓΕΣ spa'!#REF!</definedName>
    <definedName name="ΣΣΠ6">'[6]ΑΛΛΕΣ ΠΗΓΕΣ spa'!#REF!</definedName>
    <definedName name="ΣΣΠ7" localSheetId="19">'[6]ΑΛΛΕΣ ΠΗΓΕΣ spa'!#REF!</definedName>
    <definedName name="ΣΣΠ7" localSheetId="4">'[6]ΑΛΛΕΣ ΠΗΓΕΣ spa'!#REF!</definedName>
    <definedName name="ΣΣΠ7" localSheetId="3">'[6]ΑΛΛΕΣ ΠΗΓΕΣ spa'!#REF!</definedName>
    <definedName name="ΣΣΠ7" localSheetId="9">'[6]ΑΛΛΕΣ ΠΗΓΕΣ spa'!#REF!</definedName>
    <definedName name="ΣΣΠ7" localSheetId="2">'[6]ΑΛΛΕΣ ΠΗΓΕΣ spa'!#REF!</definedName>
    <definedName name="ΣΣΠ7" localSheetId="10">'[6]ΑΛΛΕΣ ΠΗΓΕΣ spa'!#REF!</definedName>
    <definedName name="ΣΣΠ7" localSheetId="18">'[6]ΑΛΛΕΣ ΠΗΓΕΣ spa'!#REF!</definedName>
    <definedName name="ΣΣΠ7" localSheetId="17">'[6]ΑΛΛΕΣ ΠΗΓΕΣ spa'!#REF!</definedName>
    <definedName name="ΣΣΠ7">'[6]ΑΛΛΕΣ ΠΗΓΕΣ spa'!#REF!</definedName>
    <definedName name="ΣΣΠ8" localSheetId="19">'[6]ΑΛΛΕΣ ΠΗΓΕΣ spa'!#REF!</definedName>
    <definedName name="ΣΣΠ8" localSheetId="4">'[6]ΑΛΛΕΣ ΠΗΓΕΣ spa'!#REF!</definedName>
    <definedName name="ΣΣΠ8" localSheetId="3">'[6]ΑΛΛΕΣ ΠΗΓΕΣ spa'!#REF!</definedName>
    <definedName name="ΣΣΠ8" localSheetId="9">'[6]ΑΛΛΕΣ ΠΗΓΕΣ spa'!#REF!</definedName>
    <definedName name="ΣΣΠ8" localSheetId="2">'[6]ΑΛΛΕΣ ΠΗΓΕΣ spa'!#REF!</definedName>
    <definedName name="ΣΣΠ8" localSheetId="10">'[6]ΑΛΛΕΣ ΠΗΓΕΣ spa'!#REF!</definedName>
    <definedName name="ΣΣΠ8" localSheetId="18">'[6]ΑΛΛΕΣ ΠΗΓΕΣ spa'!#REF!</definedName>
    <definedName name="ΣΣΠ8" localSheetId="17">'[6]ΑΛΛΕΣ ΠΗΓΕΣ spa'!#REF!</definedName>
    <definedName name="ΣΣΠ8">'[6]ΑΛΛΕΣ ΠΗΓΕΣ spa'!#REF!</definedName>
    <definedName name="ΣΣΠ9" localSheetId="19">'[6]ΑΛΛΕΣ ΠΗΓΕΣ spa'!#REF!</definedName>
    <definedName name="ΣΣΠ9" localSheetId="4">'[6]ΑΛΛΕΣ ΠΗΓΕΣ spa'!#REF!</definedName>
    <definedName name="ΣΣΠ9" localSheetId="3">'[6]ΑΛΛΕΣ ΠΗΓΕΣ spa'!#REF!</definedName>
    <definedName name="ΣΣΠ9" localSheetId="9">'[6]ΑΛΛΕΣ ΠΗΓΕΣ spa'!#REF!</definedName>
    <definedName name="ΣΣΠ9" localSheetId="2">'[6]ΑΛΛΕΣ ΠΗΓΕΣ spa'!#REF!</definedName>
    <definedName name="ΣΣΠ9" localSheetId="10">'[6]ΑΛΛΕΣ ΠΗΓΕΣ spa'!#REF!</definedName>
    <definedName name="ΣΣΠ9" localSheetId="18">'[6]ΑΛΛΕΣ ΠΗΓΕΣ spa'!#REF!</definedName>
    <definedName name="ΣΣΠ9" localSheetId="17">'[6]ΑΛΛΕΣ ΠΗΓΕΣ spa'!#REF!</definedName>
    <definedName name="ΣΣΠ9">'[6]ΑΛΛΕΣ ΠΗΓΕΣ spa'!#REF!</definedName>
    <definedName name="στοχσυν1" localSheetId="4">'[6]ΠΛΗΡΟΤΗΤ- ΔΥΝΑΜ - ΣΥΝΕΔΡ'!$B$92</definedName>
    <definedName name="στοχσυν1" localSheetId="3">'[6]ΠΛΗΡΟΤΗΤ- ΔΥΝΑΜ - ΣΥΝΕΔΡ'!$B$92</definedName>
    <definedName name="στοχσυν1" localSheetId="2">'[6]ΠΛΗΡΟΤΗΤ- ΔΥΝΑΜ - ΣΥΝΕΔΡ'!$B$92</definedName>
    <definedName name="στοχσυν1" localSheetId="18">'[6]ΠΛΗΡΟΤΗΤ- ΔΥΝΑΜ - ΣΥΝΕΔΡ'!$B$92</definedName>
    <definedName name="στοχσυν1" localSheetId="17">'[6]ΠΛΗΡΟΤΗΤ- ΔΥΝΑΜ - ΣΥΝΕΔΡ'!$B$92</definedName>
    <definedName name="στοχσυν1">'[6]ΠΛΗΡΟΤΗΤ- ΔΥΝΑΜ - ΣΥΝΕΔΡ'!$B$92</definedName>
    <definedName name="στοχσυν2" localSheetId="4">'[6]ΠΛΗΡΟΤΗΤ- ΔΥΝΑΜ - ΣΥΝΕΔΡ'!$C$92</definedName>
    <definedName name="στοχσυν2" localSheetId="3">'[6]ΠΛΗΡΟΤΗΤ- ΔΥΝΑΜ - ΣΥΝΕΔΡ'!$C$92</definedName>
    <definedName name="στοχσυν2" localSheetId="2">'[6]ΠΛΗΡΟΤΗΤ- ΔΥΝΑΜ - ΣΥΝΕΔΡ'!$C$92</definedName>
    <definedName name="στοχσυν2" localSheetId="18">'[6]ΠΛΗΡΟΤΗΤ- ΔΥΝΑΜ - ΣΥΝΕΔΡ'!$C$92</definedName>
    <definedName name="στοχσυν2" localSheetId="17">'[6]ΠΛΗΡΟΤΗΤ- ΔΥΝΑΜ - ΣΥΝΕΔΡ'!$C$92</definedName>
    <definedName name="στοχσυν2">'[6]ΠΛΗΡΟΤΗΤ- ΔΥΝΑΜ - ΣΥΝΕΔΡ'!$C$92</definedName>
    <definedName name="στοχσυν3" localSheetId="4">'[6]ΠΛΗΡΟΤΗΤ- ΔΥΝΑΜ - ΣΥΝΕΔΡ'!$D$92</definedName>
    <definedName name="στοχσυν3" localSheetId="3">'[6]ΠΛΗΡΟΤΗΤ- ΔΥΝΑΜ - ΣΥΝΕΔΡ'!$D$92</definedName>
    <definedName name="στοχσυν3" localSheetId="2">'[6]ΠΛΗΡΟΤΗΤ- ΔΥΝΑΜ - ΣΥΝΕΔΡ'!$D$92</definedName>
    <definedName name="στοχσυν3" localSheetId="18">'[6]ΠΛΗΡΟΤΗΤ- ΔΥΝΑΜ - ΣΥΝΕΔΡ'!$D$92</definedName>
    <definedName name="στοχσυν3" localSheetId="17">'[6]ΠΛΗΡΟΤΗΤ- ΔΥΝΑΜ - ΣΥΝΕΔΡ'!$D$92</definedName>
    <definedName name="στοχσυν3">'[6]ΠΛΗΡΟΤΗΤ- ΔΥΝΑΜ - ΣΥΝΕΔΡ'!$D$92</definedName>
    <definedName name="στοχσυν4" localSheetId="4">'[6]ΠΛΗΡΟΤΗΤ- ΔΥΝΑΜ - ΣΥΝΕΔΡ'!$E$92</definedName>
    <definedName name="στοχσυν4" localSheetId="3">'[6]ΠΛΗΡΟΤΗΤ- ΔΥΝΑΜ - ΣΥΝΕΔΡ'!$E$92</definedName>
    <definedName name="στοχσυν4" localSheetId="2">'[6]ΠΛΗΡΟΤΗΤ- ΔΥΝΑΜ - ΣΥΝΕΔΡ'!$E$92</definedName>
    <definedName name="στοχσυν4" localSheetId="18">'[6]ΠΛΗΡΟΤΗΤ- ΔΥΝΑΜ - ΣΥΝΕΔΡ'!$E$92</definedName>
    <definedName name="στοχσυν4" localSheetId="17">'[6]ΠΛΗΡΟΤΗΤ- ΔΥΝΑΜ - ΣΥΝΕΔΡ'!$E$92</definedName>
    <definedName name="στοχσυν4">'[6]ΠΛΗΡΟΤΗΤ- ΔΥΝΑΜ - ΣΥΝΕΔΡ'!$E$92</definedName>
    <definedName name="στοχσυν5" localSheetId="4">'[6]ΠΛΗΡΟΤΗΤ- ΔΥΝΑΜ - ΣΥΝΕΔΡ'!$F$92</definedName>
    <definedName name="στοχσυν5" localSheetId="3">'[6]ΠΛΗΡΟΤΗΤ- ΔΥΝΑΜ - ΣΥΝΕΔΡ'!$F$92</definedName>
    <definedName name="στοχσυν5" localSheetId="2">'[6]ΠΛΗΡΟΤΗΤ- ΔΥΝΑΜ - ΣΥΝΕΔΡ'!$F$92</definedName>
    <definedName name="στοχσυν5" localSheetId="18">'[6]ΠΛΗΡΟΤΗΤ- ΔΥΝΑΜ - ΣΥΝΕΔΡ'!$F$92</definedName>
    <definedName name="στοχσυν5" localSheetId="17">'[6]ΠΛΗΡΟΤΗΤ- ΔΥΝΑΜ - ΣΥΝΕΔΡ'!$F$92</definedName>
    <definedName name="στοχσυν5">'[6]ΠΛΗΡΟΤΗΤ- ΔΥΝΑΜ - ΣΥΝΕΔΡ'!$F$92</definedName>
    <definedName name="συ" localSheetId="4">'[2]σελ.8 '!$L$25</definedName>
    <definedName name="συ" localSheetId="3">'[2]σελ.8 '!$L$25</definedName>
    <definedName name="συ" localSheetId="2">'[2]σελ.8 '!$L$25</definedName>
    <definedName name="συ" localSheetId="18">'[2]σελ.8 '!$L$25</definedName>
    <definedName name="συ" localSheetId="17">'[2]σελ.8 '!$L$25</definedName>
    <definedName name="συ">'[2]σελ.8 '!$L$25</definedName>
    <definedName name="συνεργ" localSheetId="4">'[2]σελ 1,2,3,4,5,6,7,9,10,11'!$L$304</definedName>
    <definedName name="συνεργ" localSheetId="3">'[2]σελ 1,2,3,4,5,6,7,9,10,11'!$L$304</definedName>
    <definedName name="συνεργ" localSheetId="2">'[2]σελ 1,2,3,4,5,6,7,9,10,11'!$L$304</definedName>
    <definedName name="συνεργ" localSheetId="18">'[2]σελ 1,2,3,4,5,6,7,9,10,11'!$L$304</definedName>
    <definedName name="συνεργ" localSheetId="17">'[2]σελ 1,2,3,4,5,6,7,9,10,11'!$L$304</definedName>
    <definedName name="συνεργ">'[2]σελ 1,2,3,4,5,6,7,9,10,11'!$L$304</definedName>
    <definedName name="συνμην" localSheetId="4">'[2]σελ 1,2,3,4,5,6,7,9,10,11'!$O$304</definedName>
    <definedName name="συνμην" localSheetId="3">'[2]σελ 1,2,3,4,5,6,7,9,10,11'!$O$304</definedName>
    <definedName name="συνμην" localSheetId="2">'[2]σελ 1,2,3,4,5,6,7,9,10,11'!$O$304</definedName>
    <definedName name="συνμην" localSheetId="18">'[2]σελ 1,2,3,4,5,6,7,9,10,11'!$O$304</definedName>
    <definedName name="συνμην" localSheetId="17">'[2]σελ 1,2,3,4,5,6,7,9,10,11'!$O$304</definedName>
    <definedName name="συνμην">'[2]σελ 1,2,3,4,5,6,7,9,10,11'!$O$304</definedName>
    <definedName name="τ" localSheetId="4">'[2]ΔΙΑΝΟΜΗ ΚΕΡΔΩΝ'!$A$3</definedName>
    <definedName name="τ" localSheetId="3">'[2]ΔΙΑΝΟΜΗ ΚΕΡΔΩΝ'!$A$3</definedName>
    <definedName name="τ" localSheetId="2">'[2]ΔΙΑΝΟΜΗ ΚΕΡΔΩΝ'!$A$3</definedName>
    <definedName name="τ" localSheetId="18">'[2]ΔΙΑΝΟΜΗ ΚΕΡΔΩΝ'!$A$3</definedName>
    <definedName name="τ" localSheetId="17">'[2]ΔΙΑΝΟΜΗ ΚΕΡΔΩΝ'!$A$3</definedName>
    <definedName name="τ">'[2]ΔΙΑΝΟΜΗ ΚΕΡΔΩΝ'!$A$3</definedName>
    <definedName name="τ1" localSheetId="4">[2]δανειο!$H$75</definedName>
    <definedName name="τ1" localSheetId="3">[2]δανειο!$H$75</definedName>
    <definedName name="τ1" localSheetId="2">[2]δανειο!$H$75</definedName>
    <definedName name="τ1" localSheetId="18">[2]δανειο!$H$75</definedName>
    <definedName name="τ1" localSheetId="17">[2]δανειο!$H$75</definedName>
    <definedName name="τ1">[2]δανειο!$H$75</definedName>
    <definedName name="τ2" localSheetId="4">[2]δανειο!$H$76</definedName>
    <definedName name="τ2" localSheetId="3">[2]δανειο!$H$76</definedName>
    <definedName name="τ2" localSheetId="2">[2]δανειο!$H$76</definedName>
    <definedName name="τ2" localSheetId="18">[2]δανειο!$H$76</definedName>
    <definedName name="τ2" localSheetId="17">[2]δανειο!$H$76</definedName>
    <definedName name="τ2">[2]δανειο!$H$76</definedName>
    <definedName name="τ3" localSheetId="4">[2]δανειο!$H$77</definedName>
    <definedName name="τ3" localSheetId="3">[2]δανειο!$H$77</definedName>
    <definedName name="τ3" localSheetId="2">[2]δανειο!$H$77</definedName>
    <definedName name="τ3" localSheetId="18">[2]δανειο!$H$77</definedName>
    <definedName name="τ3" localSheetId="17">[2]δανειο!$H$77</definedName>
    <definedName name="τ3">[2]δανειο!$H$77</definedName>
    <definedName name="τ4" localSheetId="4">[2]δανειο!$H$78</definedName>
    <definedName name="τ4" localSheetId="3">[2]δανειο!$H$78</definedName>
    <definedName name="τ4" localSheetId="2">[2]δανειο!$H$78</definedName>
    <definedName name="τ4" localSheetId="18">[2]δανειο!$H$78</definedName>
    <definedName name="τ4" localSheetId="17">[2]δανειο!$H$78</definedName>
    <definedName name="τ4">[2]δανειο!$H$78</definedName>
    <definedName name="τ5" localSheetId="4">[2]δανειο!$H$79</definedName>
    <definedName name="τ5" localSheetId="3">[2]δανειο!$H$79</definedName>
    <definedName name="τ5" localSheetId="2">[2]δανειο!$H$79</definedName>
    <definedName name="τ5" localSheetId="18">[2]δανειο!$H$79</definedName>
    <definedName name="τ5" localSheetId="17">[2]δανειο!$H$79</definedName>
    <definedName name="τ5">[2]δανειο!$H$79</definedName>
    <definedName name="τακτ">#REF!</definedName>
    <definedName name="τοκακεπ1" localSheetId="4">'[2]ΚΕΦ ΚΙΝ'!$B$24</definedName>
    <definedName name="τοκακεπ1" localSheetId="3">'[2]ΚΕΦ ΚΙΝ'!$B$24</definedName>
    <definedName name="τοκακεπ1" localSheetId="2">'[2]ΚΕΦ ΚΙΝ'!$B$24</definedName>
    <definedName name="τοκακεπ1" localSheetId="18">'[2]ΚΕΦ ΚΙΝ'!$B$24</definedName>
    <definedName name="τοκακεπ1" localSheetId="17">'[2]ΚΕΦ ΚΙΝ'!$B$24</definedName>
    <definedName name="τοκακεπ1">'[2]ΚΕΦ ΚΙΝ'!$B$24</definedName>
    <definedName name="τοκακεπ2" localSheetId="4">'[2]ΚΕΦ ΚΙΝ'!$B$25</definedName>
    <definedName name="τοκακεπ2" localSheetId="3">'[2]ΚΕΦ ΚΙΝ'!$B$25</definedName>
    <definedName name="τοκακεπ2" localSheetId="2">'[2]ΚΕΦ ΚΙΝ'!$B$25</definedName>
    <definedName name="τοκακεπ2" localSheetId="18">'[2]ΚΕΦ ΚΙΝ'!$B$25</definedName>
    <definedName name="τοκακεπ2" localSheetId="17">'[2]ΚΕΦ ΚΙΝ'!$B$25</definedName>
    <definedName name="τοκακεπ2">'[2]ΚΕΦ ΚΙΝ'!$B$25</definedName>
    <definedName name="τοκακεπ3" localSheetId="4">'[2]ΚΕΦ ΚΙΝ'!$B$26</definedName>
    <definedName name="τοκακεπ3" localSheetId="3">'[2]ΚΕΦ ΚΙΝ'!$B$26</definedName>
    <definedName name="τοκακεπ3" localSheetId="2">'[2]ΚΕΦ ΚΙΝ'!$B$26</definedName>
    <definedName name="τοκακεπ3" localSheetId="18">'[2]ΚΕΦ ΚΙΝ'!$B$26</definedName>
    <definedName name="τοκακεπ3" localSheetId="17">'[2]ΚΕΦ ΚΙΝ'!$B$26</definedName>
    <definedName name="τοκακεπ3">'[2]ΚΕΦ ΚΙΝ'!$B$26</definedName>
    <definedName name="ΤΠΧ" localSheetId="4">[2]δανειο!$E$17</definedName>
    <definedName name="ΤΠΧ" localSheetId="3">[2]δανειο!$E$17</definedName>
    <definedName name="ΤΠΧ" localSheetId="2">[2]δανειο!$E$17</definedName>
    <definedName name="ΤΠΧ" localSheetId="18">[2]δανειο!$E$17</definedName>
    <definedName name="ΤΠΧ" localSheetId="17">[2]δανειο!$E$17</definedName>
    <definedName name="ΤΠΧ">[2]δανειο!$E$17</definedName>
    <definedName name="φγ" localSheetId="4">'[3]ΣΥΝΟΛΙΚΟΣ ΠΙΝΑΚΑΣ ΕΣΟΔΩΝ'!$G$18</definedName>
    <definedName name="φγ" localSheetId="3">'[3]ΣΥΝΟΛΙΚΟΣ ΠΙΝΑΚΑΣ ΕΣΟΔΩΝ'!$G$18</definedName>
    <definedName name="φγ" localSheetId="2">'[3]ΣΥΝΟΛΙΚΟΣ ΠΙΝΑΚΑΣ ΕΣΟΔΩΝ'!$G$18</definedName>
    <definedName name="φγ" localSheetId="18">'[3]ΣΥΝΟΛΙΚΟΣ ΠΙΝΑΚΑΣ ΕΣΟΔΩΝ'!$G$18</definedName>
    <definedName name="φγ" localSheetId="17">'[3]ΣΥΝΟΛΙΚΟΣ ΠΙΝΑΚΑΣ ΕΣΟΔΩΝ'!$G$18</definedName>
    <definedName name="φγ">'[3]ΣΥΝΟΛΙΚΟΣ ΠΙΝΑΚΑΣ ΕΣΟΔΩΝ'!$G$18</definedName>
    <definedName name="φδση" localSheetId="4">'[3]ΣΥΝΟΛΙΚΟΣ ΠΙΝΑΚΑΣ ΕΣΟΔΩΝ'!$F$18</definedName>
    <definedName name="φδση" localSheetId="3">'[3]ΣΥΝΟΛΙΚΟΣ ΠΙΝΑΚΑΣ ΕΣΟΔΩΝ'!$F$18</definedName>
    <definedName name="φδση" localSheetId="2">'[3]ΣΥΝΟΛΙΚΟΣ ΠΙΝΑΚΑΣ ΕΣΟΔΩΝ'!$F$18</definedName>
    <definedName name="φδση" localSheetId="18">'[3]ΣΥΝΟΛΙΚΟΣ ΠΙΝΑΚΑΣ ΕΣΟΔΩΝ'!$F$18</definedName>
    <definedName name="φδση" localSheetId="17">'[3]ΣΥΝΟΛΙΚΟΣ ΠΙΝΑΚΑΣ ΕΣΟΔΩΝ'!$F$18</definedName>
    <definedName name="φδση">'[3]ΣΥΝΟΛΙΚΟΣ ΠΙΝΑΚΑΣ ΕΣΟΔΩΝ'!$F$18</definedName>
    <definedName name="φορ">#REF!</definedName>
  </definedNames>
  <calcPr calcId="125725"/>
</workbook>
</file>

<file path=xl/calcChain.xml><?xml version="1.0" encoding="utf-8"?>
<calcChain xmlns="http://schemas.openxmlformats.org/spreadsheetml/2006/main">
  <c r="E21" i="17"/>
  <c r="F21"/>
  <c r="G21"/>
  <c r="H21"/>
  <c r="I21"/>
  <c r="J21"/>
  <c r="K21"/>
  <c r="L21"/>
  <c r="M21"/>
  <c r="D21"/>
  <c r="B21"/>
  <c r="D17"/>
  <c r="G17"/>
  <c r="H17"/>
  <c r="K17"/>
  <c r="L17"/>
  <c r="B17"/>
  <c r="F17" s="1"/>
  <c r="B16"/>
  <c r="D16" s="1"/>
  <c r="C33" i="3"/>
  <c r="D31"/>
  <c r="E31"/>
  <c r="F31"/>
  <c r="G31"/>
  <c r="H31"/>
  <c r="I31"/>
  <c r="J31"/>
  <c r="K31"/>
  <c r="L31"/>
  <c r="M31"/>
  <c r="N31"/>
  <c r="O31"/>
  <c r="P31"/>
  <c r="Q31"/>
  <c r="R31"/>
  <c r="C31"/>
  <c r="E30"/>
  <c r="F30"/>
  <c r="G30"/>
  <c r="H30"/>
  <c r="I30"/>
  <c r="J30"/>
  <c r="K30"/>
  <c r="L30"/>
  <c r="M30"/>
  <c r="N30"/>
  <c r="O30"/>
  <c r="P30"/>
  <c r="Q30"/>
  <c r="R30"/>
  <c r="D30"/>
  <c r="E20"/>
  <c r="E19"/>
  <c r="E11"/>
  <c r="C30"/>
  <c r="M16" i="17" l="1"/>
  <c r="I16"/>
  <c r="E16"/>
  <c r="J16"/>
  <c r="F16"/>
  <c r="M17"/>
  <c r="I17"/>
  <c r="E17"/>
  <c r="K16"/>
  <c r="G16"/>
  <c r="J17"/>
  <c r="L16"/>
  <c r="H16"/>
  <c r="Q51" i="53" l="1"/>
  <c r="Q50"/>
  <c r="Q49"/>
  <c r="Q48"/>
  <c r="Q47"/>
  <c r="Q46"/>
  <c r="Q45"/>
  <c r="Q44"/>
  <c r="Q43"/>
  <c r="Q42"/>
  <c r="Q36"/>
  <c r="Q35"/>
  <c r="Q34"/>
  <c r="Q33"/>
  <c r="Q32"/>
  <c r="Q31"/>
  <c r="Q30"/>
  <c r="Q29"/>
  <c r="Q28"/>
  <c r="Q27"/>
  <c r="Q37"/>
  <c r="Q21"/>
  <c r="Q20"/>
  <c r="Q19"/>
  <c r="Q18"/>
  <c r="Q17"/>
  <c r="Q16"/>
  <c r="Q15"/>
  <c r="Q14"/>
  <c r="Q13"/>
  <c r="Q12"/>
  <c r="D7" i="15"/>
  <c r="D40"/>
  <c r="C18" i="41"/>
  <c r="D18" s="1"/>
  <c r="E18" s="1"/>
  <c r="F18" s="1"/>
  <c r="G18" s="1"/>
  <c r="H18" s="1"/>
  <c r="I18" s="1"/>
  <c r="J18" s="1"/>
  <c r="K18" s="1"/>
  <c r="C17"/>
  <c r="D17" s="1"/>
  <c r="E17" s="1"/>
  <c r="F17" s="1"/>
  <c r="G17" s="1"/>
  <c r="H17" s="1"/>
  <c r="I17" s="1"/>
  <c r="J17" s="1"/>
  <c r="K17" s="1"/>
  <c r="C20" i="3"/>
  <c r="C32" s="1"/>
  <c r="B9" i="17"/>
  <c r="B8"/>
  <c r="D8" s="1"/>
  <c r="K9" i="51"/>
  <c r="J9"/>
  <c r="I9"/>
  <c r="H9"/>
  <c r="G9"/>
  <c r="F9"/>
  <c r="E9"/>
  <c r="D9"/>
  <c r="C9"/>
  <c r="K5"/>
  <c r="J5"/>
  <c r="I5"/>
  <c r="H5"/>
  <c r="G5"/>
  <c r="F5"/>
  <c r="E5"/>
  <c r="D5"/>
  <c r="C5"/>
  <c r="K3"/>
  <c r="J3"/>
  <c r="I3"/>
  <c r="H3"/>
  <c r="G3"/>
  <c r="F3"/>
  <c r="E3"/>
  <c r="D3"/>
  <c r="C3"/>
  <c r="B9"/>
  <c r="B5"/>
  <c r="B3"/>
  <c r="B7" i="17"/>
  <c r="D7" s="1"/>
  <c r="P33" i="3"/>
  <c r="I47" i="16"/>
  <c r="R50"/>
  <c r="Q50"/>
  <c r="P50"/>
  <c r="O50"/>
  <c r="N50"/>
  <c r="M50"/>
  <c r="L50"/>
  <c r="K50"/>
  <c r="J50"/>
  <c r="I50"/>
  <c r="R49"/>
  <c r="Q49"/>
  <c r="P49"/>
  <c r="O49"/>
  <c r="N49"/>
  <c r="M49"/>
  <c r="L49"/>
  <c r="K49"/>
  <c r="J49"/>
  <c r="I49"/>
  <c r="I51"/>
  <c r="J51"/>
  <c r="K51"/>
  <c r="L51"/>
  <c r="M51"/>
  <c r="N51"/>
  <c r="O51"/>
  <c r="P51"/>
  <c r="Q51"/>
  <c r="R51"/>
  <c r="R48"/>
  <c r="Q48"/>
  <c r="P48"/>
  <c r="O48"/>
  <c r="N48"/>
  <c r="M48"/>
  <c r="L48"/>
  <c r="K48"/>
  <c r="J48"/>
  <c r="I48"/>
  <c r="B16" i="18"/>
  <c r="R47" i="16"/>
  <c r="K8" i="51"/>
  <c r="Q47" i="16"/>
  <c r="J8" i="51"/>
  <c r="P47" i="16"/>
  <c r="I8" i="51"/>
  <c r="O47" i="16"/>
  <c r="H8" i="51"/>
  <c r="N47" i="16"/>
  <c r="G8" i="51"/>
  <c r="M47" i="16"/>
  <c r="F8" i="51"/>
  <c r="L47" i="16"/>
  <c r="E8" i="51"/>
  <c r="K47" i="16"/>
  <c r="D8" i="51"/>
  <c r="J47" i="16"/>
  <c r="C8" i="51"/>
  <c r="D12" i="24"/>
  <c r="B78" i="15"/>
  <c r="C78"/>
  <c r="B77"/>
  <c r="C77"/>
  <c r="D77"/>
  <c r="R19" i="3"/>
  <c r="R33"/>
  <c r="R20"/>
  <c r="R21"/>
  <c r="R32"/>
  <c r="Q19"/>
  <c r="Q20"/>
  <c r="Q32" s="1"/>
  <c r="R15"/>
  <c r="Q15"/>
  <c r="R11"/>
  <c r="Q11"/>
  <c r="P19"/>
  <c r="P20"/>
  <c r="P21" s="1"/>
  <c r="O19"/>
  <c r="O33"/>
  <c r="O20"/>
  <c r="P15"/>
  <c r="O15"/>
  <c r="P11"/>
  <c r="O11"/>
  <c r="N19"/>
  <c r="N33" s="1"/>
  <c r="N20"/>
  <c r="N32" s="1"/>
  <c r="M19"/>
  <c r="M33" s="1"/>
  <c r="M20"/>
  <c r="M32" s="1"/>
  <c r="N15"/>
  <c r="M15"/>
  <c r="N11"/>
  <c r="M11"/>
  <c r="L19"/>
  <c r="L20"/>
  <c r="L32" s="1"/>
  <c r="K19"/>
  <c r="K20"/>
  <c r="K32" s="1"/>
  <c r="L21"/>
  <c r="L15"/>
  <c r="K15"/>
  <c r="L11"/>
  <c r="K11"/>
  <c r="J19"/>
  <c r="J33" s="1"/>
  <c r="J20"/>
  <c r="J32"/>
  <c r="I19"/>
  <c r="I21" s="1"/>
  <c r="I20"/>
  <c r="I32"/>
  <c r="J21"/>
  <c r="J15"/>
  <c r="I15"/>
  <c r="J11"/>
  <c r="I11"/>
  <c r="H19"/>
  <c r="H20"/>
  <c r="H21" s="1"/>
  <c r="G19"/>
  <c r="G33"/>
  <c r="G20"/>
  <c r="G32" s="1"/>
  <c r="H15"/>
  <c r="G15"/>
  <c r="H11"/>
  <c r="G11"/>
  <c r="F19"/>
  <c r="F33" s="1"/>
  <c r="F20"/>
  <c r="F32" s="1"/>
  <c r="E33"/>
  <c r="E32"/>
  <c r="F15"/>
  <c r="E15"/>
  <c r="F11"/>
  <c r="B9" i="49"/>
  <c r="C9"/>
  <c r="D9"/>
  <c r="H4" i="48"/>
  <c r="K12"/>
  <c r="B45"/>
  <c r="K5"/>
  <c r="K8"/>
  <c r="B41"/>
  <c r="K10"/>
  <c r="B43"/>
  <c r="K14"/>
  <c r="B47"/>
  <c r="B18"/>
  <c r="B22"/>
  <c r="B23"/>
  <c r="B24"/>
  <c r="B25"/>
  <c r="B26"/>
  <c r="B27"/>
  <c r="B28"/>
  <c r="B29"/>
  <c r="B30"/>
  <c r="B31"/>
  <c r="B32"/>
  <c r="B33"/>
  <c r="B58"/>
  <c r="B64"/>
  <c r="C9" i="46"/>
  <c r="C5" i="47"/>
  <c r="C7" s="1"/>
  <c r="C3" i="18" s="1"/>
  <c r="D9" i="46"/>
  <c r="E9"/>
  <c r="E5" i="47"/>
  <c r="E7"/>
  <c r="E3" i="18" s="1"/>
  <c r="F9" i="46"/>
  <c r="F5" i="47"/>
  <c r="F7"/>
  <c r="F3" i="18" s="1"/>
  <c r="G9" i="46"/>
  <c r="G5" i="47"/>
  <c r="G7"/>
  <c r="G3" i="18" s="1"/>
  <c r="H9" i="46"/>
  <c r="I9"/>
  <c r="I5" i="47"/>
  <c r="I7" s="1"/>
  <c r="I3" i="18" s="1"/>
  <c r="J9" i="46"/>
  <c r="J5" i="47"/>
  <c r="J7" s="1"/>
  <c r="J3" i="18" s="1"/>
  <c r="K9" i="46"/>
  <c r="K5" i="47"/>
  <c r="K7" s="1"/>
  <c r="K3" i="18" s="1"/>
  <c r="B9" i="46"/>
  <c r="C2" i="35"/>
  <c r="D2"/>
  <c r="E2"/>
  <c r="F2"/>
  <c r="G2"/>
  <c r="H2"/>
  <c r="I2"/>
  <c r="J2"/>
  <c r="K2"/>
  <c r="B2"/>
  <c r="C17" i="14"/>
  <c r="D17"/>
  <c r="E17"/>
  <c r="F17"/>
  <c r="G17"/>
  <c r="H17"/>
  <c r="I17"/>
  <c r="J17"/>
  <c r="K17"/>
  <c r="L17"/>
  <c r="D8"/>
  <c r="E8"/>
  <c r="F8"/>
  <c r="G8"/>
  <c r="H8"/>
  <c r="I8"/>
  <c r="J8"/>
  <c r="K8"/>
  <c r="L8"/>
  <c r="C8"/>
  <c r="C19"/>
  <c r="D5" i="47"/>
  <c r="D7"/>
  <c r="D3" i="18" s="1"/>
  <c r="H5" i="47"/>
  <c r="H7" s="1"/>
  <c r="H3" i="18" s="1"/>
  <c r="B5" i="47"/>
  <c r="B7"/>
  <c r="B3" i="18" s="1"/>
  <c r="B21" i="45"/>
  <c r="B22"/>
  <c r="B23"/>
  <c r="B24"/>
  <c r="B25"/>
  <c r="B26"/>
  <c r="B27"/>
  <c r="B28"/>
  <c r="B29"/>
  <c r="B30"/>
  <c r="B31"/>
  <c r="B32"/>
  <c r="Q3"/>
  <c r="V4"/>
  <c r="T9"/>
  <c r="B42"/>
  <c r="T13"/>
  <c r="B46"/>
  <c r="B57"/>
  <c r="B65"/>
  <c r="C17"/>
  <c r="D17"/>
  <c r="E17"/>
  <c r="F17"/>
  <c r="G17"/>
  <c r="H17"/>
  <c r="I17"/>
  <c r="J17"/>
  <c r="K17"/>
  <c r="B17"/>
  <c r="W4"/>
  <c r="X4"/>
  <c r="Z4"/>
  <c r="AA4"/>
  <c r="U5"/>
  <c r="X5"/>
  <c r="Y5"/>
  <c r="AA5"/>
  <c r="AB5"/>
  <c r="U6"/>
  <c r="V6"/>
  <c r="Y6"/>
  <c r="Z6"/>
  <c r="AC6"/>
  <c r="W7"/>
  <c r="Z7"/>
  <c r="AA7"/>
  <c r="AC7"/>
  <c r="U8"/>
  <c r="X8"/>
  <c r="Y8"/>
  <c r="AA8"/>
  <c r="AB8"/>
  <c r="V9"/>
  <c r="W9"/>
  <c r="Z9"/>
  <c r="AA9"/>
  <c r="U10"/>
  <c r="V10"/>
  <c r="Y10"/>
  <c r="Z10"/>
  <c r="AC10"/>
  <c r="U11"/>
  <c r="X11"/>
  <c r="Y11"/>
  <c r="AB11"/>
  <c r="AC11"/>
  <c r="W12"/>
  <c r="X12"/>
  <c r="AA12"/>
  <c r="AB12"/>
  <c r="V13"/>
  <c r="W13"/>
  <c r="Z13"/>
  <c r="AA13"/>
  <c r="U14"/>
  <c r="U15"/>
  <c r="W15"/>
  <c r="X14"/>
  <c r="Z14"/>
  <c r="AA14"/>
  <c r="AC14"/>
  <c r="AC15"/>
  <c r="Z15"/>
  <c r="AB15"/>
  <c r="C21"/>
  <c r="D21"/>
  <c r="E21"/>
  <c r="F21"/>
  <c r="G21"/>
  <c r="H21"/>
  <c r="I21"/>
  <c r="J21"/>
  <c r="K21"/>
  <c r="C22"/>
  <c r="D22"/>
  <c r="E22"/>
  <c r="F22"/>
  <c r="G22"/>
  <c r="H22"/>
  <c r="I22"/>
  <c r="J22"/>
  <c r="K22"/>
  <c r="C23"/>
  <c r="D23"/>
  <c r="E23"/>
  <c r="F23"/>
  <c r="G23"/>
  <c r="H23"/>
  <c r="I23"/>
  <c r="J23"/>
  <c r="K23"/>
  <c r="C24"/>
  <c r="D24"/>
  <c r="E24"/>
  <c r="F24"/>
  <c r="G24"/>
  <c r="H24"/>
  <c r="I24"/>
  <c r="J24"/>
  <c r="K24"/>
  <c r="C25"/>
  <c r="D25"/>
  <c r="E25"/>
  <c r="F25"/>
  <c r="G25"/>
  <c r="H25"/>
  <c r="I25"/>
  <c r="J25"/>
  <c r="K25"/>
  <c r="C26"/>
  <c r="D26"/>
  <c r="E26"/>
  <c r="F26"/>
  <c r="G26"/>
  <c r="H26"/>
  <c r="I26"/>
  <c r="J26"/>
  <c r="K26"/>
  <c r="C27"/>
  <c r="D27"/>
  <c r="E27"/>
  <c r="F27"/>
  <c r="G27"/>
  <c r="H27"/>
  <c r="I27"/>
  <c r="J27"/>
  <c r="K27"/>
  <c r="C28"/>
  <c r="D28"/>
  <c r="E28"/>
  <c r="F28"/>
  <c r="G28"/>
  <c r="H28"/>
  <c r="I28"/>
  <c r="J28"/>
  <c r="K28"/>
  <c r="C29"/>
  <c r="D29"/>
  <c r="E29"/>
  <c r="F29"/>
  <c r="G29"/>
  <c r="H29"/>
  <c r="I29"/>
  <c r="J29"/>
  <c r="K29"/>
  <c r="C30"/>
  <c r="D30"/>
  <c r="E30"/>
  <c r="F30"/>
  <c r="G30"/>
  <c r="G33"/>
  <c r="G63"/>
  <c r="H30"/>
  <c r="I30"/>
  <c r="I31"/>
  <c r="I32"/>
  <c r="J30"/>
  <c r="K30"/>
  <c r="K31"/>
  <c r="K32"/>
  <c r="C31"/>
  <c r="D31"/>
  <c r="E31"/>
  <c r="F31"/>
  <c r="G31"/>
  <c r="H31"/>
  <c r="J31"/>
  <c r="C32"/>
  <c r="C38"/>
  <c r="C39"/>
  <c r="C41"/>
  <c r="C43"/>
  <c r="C44"/>
  <c r="C47"/>
  <c r="C48"/>
  <c r="D32"/>
  <c r="E32"/>
  <c r="E33"/>
  <c r="E63"/>
  <c r="F32"/>
  <c r="G32"/>
  <c r="G38"/>
  <c r="G39"/>
  <c r="G41"/>
  <c r="G43"/>
  <c r="G44"/>
  <c r="H32"/>
  <c r="H33"/>
  <c r="H63"/>
  <c r="J32"/>
  <c r="E37"/>
  <c r="F37"/>
  <c r="H37"/>
  <c r="I37"/>
  <c r="F38"/>
  <c r="I38"/>
  <c r="J38"/>
  <c r="D39"/>
  <c r="H39"/>
  <c r="K39"/>
  <c r="E40"/>
  <c r="H40"/>
  <c r="I40"/>
  <c r="K40"/>
  <c r="F41"/>
  <c r="I41"/>
  <c r="J41"/>
  <c r="D42"/>
  <c r="E42"/>
  <c r="H42"/>
  <c r="I42"/>
  <c r="D43"/>
  <c r="H43"/>
  <c r="K43"/>
  <c r="F44"/>
  <c r="J44"/>
  <c r="K44"/>
  <c r="E45"/>
  <c r="F45"/>
  <c r="I45"/>
  <c r="J45"/>
  <c r="D46"/>
  <c r="E46"/>
  <c r="F47"/>
  <c r="H46"/>
  <c r="H47"/>
  <c r="H48"/>
  <c r="I46"/>
  <c r="J48"/>
  <c r="I47"/>
  <c r="K47"/>
  <c r="E48"/>
  <c r="K48"/>
  <c r="C57"/>
  <c r="D57"/>
  <c r="D65"/>
  <c r="E57"/>
  <c r="F57"/>
  <c r="F65"/>
  <c r="G57"/>
  <c r="G65"/>
  <c r="H57"/>
  <c r="H65"/>
  <c r="I57"/>
  <c r="I65"/>
  <c r="J57"/>
  <c r="J65"/>
  <c r="K57"/>
  <c r="K65"/>
  <c r="C65"/>
  <c r="E65"/>
  <c r="D25" i="14"/>
  <c r="D26"/>
  <c r="E25"/>
  <c r="E27"/>
  <c r="F25"/>
  <c r="F27"/>
  <c r="G25"/>
  <c r="G26"/>
  <c r="H25"/>
  <c r="H26"/>
  <c r="I25"/>
  <c r="I27"/>
  <c r="J25"/>
  <c r="J27"/>
  <c r="K25"/>
  <c r="K27"/>
  <c r="L25"/>
  <c r="L26"/>
  <c r="C25"/>
  <c r="C27"/>
  <c r="B17" i="18"/>
  <c r="I29" i="17"/>
  <c r="E26" i="14"/>
  <c r="C26"/>
  <c r="I12" i="16"/>
  <c r="E77" i="15"/>
  <c r="F77"/>
  <c r="G77"/>
  <c r="H77"/>
  <c r="I77"/>
  <c r="J77"/>
  <c r="K77"/>
  <c r="D19" i="14"/>
  <c r="E19"/>
  <c r="E21"/>
  <c r="F19"/>
  <c r="F21"/>
  <c r="G19"/>
  <c r="H19"/>
  <c r="I19"/>
  <c r="J19"/>
  <c r="J21"/>
  <c r="K19"/>
  <c r="L21"/>
  <c r="L19"/>
  <c r="C19" i="3"/>
  <c r="B7" i="19"/>
  <c r="B9" s="1"/>
  <c r="B10" s="1"/>
  <c r="B21" s="1"/>
  <c r="I14" i="16"/>
  <c r="B2" i="51"/>
  <c r="I13" i="16"/>
  <c r="B4" i="51"/>
  <c r="E18" i="19"/>
  <c r="E19" s="1"/>
  <c r="E20" s="1"/>
  <c r="F18"/>
  <c r="F19"/>
  <c r="G18"/>
  <c r="H18"/>
  <c r="H19" s="1"/>
  <c r="H20" s="1"/>
  <c r="I18"/>
  <c r="I19"/>
  <c r="J18"/>
  <c r="K18"/>
  <c r="K19" s="1"/>
  <c r="K20" s="1"/>
  <c r="L18"/>
  <c r="D18"/>
  <c r="D19" s="1"/>
  <c r="D20" s="1"/>
  <c r="C18"/>
  <c r="C19" s="1"/>
  <c r="C20" s="1"/>
  <c r="C17" i="18"/>
  <c r="D17"/>
  <c r="F17"/>
  <c r="H17"/>
  <c r="K9" i="36"/>
  <c r="J9"/>
  <c r="I9"/>
  <c r="H9"/>
  <c r="G9"/>
  <c r="F9"/>
  <c r="E9"/>
  <c r="D9"/>
  <c r="C9"/>
  <c r="B9"/>
  <c r="B8"/>
  <c r="K5"/>
  <c r="J5"/>
  <c r="I5"/>
  <c r="H5"/>
  <c r="G5"/>
  <c r="G10" s="1"/>
  <c r="F5"/>
  <c r="E5"/>
  <c r="D5"/>
  <c r="C5"/>
  <c r="B5"/>
  <c r="K3"/>
  <c r="J3"/>
  <c r="I3"/>
  <c r="I10" s="1"/>
  <c r="H3"/>
  <c r="G3"/>
  <c r="F3"/>
  <c r="E3"/>
  <c r="D3"/>
  <c r="C3"/>
  <c r="B3"/>
  <c r="B2"/>
  <c r="B10" s="1"/>
  <c r="B18" i="18"/>
  <c r="E17"/>
  <c r="G17"/>
  <c r="C15"/>
  <c r="D15"/>
  <c r="E15"/>
  <c r="F15"/>
  <c r="G15"/>
  <c r="H15"/>
  <c r="I15"/>
  <c r="J15"/>
  <c r="K15"/>
  <c r="B15"/>
  <c r="C13"/>
  <c r="D13"/>
  <c r="E13"/>
  <c r="F13"/>
  <c r="G13"/>
  <c r="H13"/>
  <c r="I13"/>
  <c r="J13"/>
  <c r="K13"/>
  <c r="B13"/>
  <c r="B12"/>
  <c r="M29" i="17"/>
  <c r="B15"/>
  <c r="B18" s="1"/>
  <c r="B4"/>
  <c r="F4" s="1"/>
  <c r="B5"/>
  <c r="M5" s="1"/>
  <c r="B6"/>
  <c r="D6" s="1"/>
  <c r="M8"/>
  <c r="M9"/>
  <c r="B10"/>
  <c r="F10" s="1"/>
  <c r="B11"/>
  <c r="E11" s="1"/>
  <c r="L29"/>
  <c r="K29"/>
  <c r="J29"/>
  <c r="H29"/>
  <c r="G29"/>
  <c r="F29"/>
  <c r="E29"/>
  <c r="D29"/>
  <c r="C8" i="36"/>
  <c r="G8"/>
  <c r="I8"/>
  <c r="K8"/>
  <c r="C18" i="18"/>
  <c r="D18"/>
  <c r="E18"/>
  <c r="F18"/>
  <c r="G18"/>
  <c r="H18"/>
  <c r="I18"/>
  <c r="J18"/>
  <c r="K18"/>
  <c r="R24" i="16"/>
  <c r="Q24"/>
  <c r="P24"/>
  <c r="O24"/>
  <c r="N24"/>
  <c r="M24"/>
  <c r="L24"/>
  <c r="K24"/>
  <c r="J24"/>
  <c r="I24"/>
  <c r="R25"/>
  <c r="Q25"/>
  <c r="P25"/>
  <c r="O25"/>
  <c r="N25"/>
  <c r="M25"/>
  <c r="L25"/>
  <c r="K25"/>
  <c r="J25"/>
  <c r="I25"/>
  <c r="J13"/>
  <c r="C4" i="36"/>
  <c r="K13" i="16"/>
  <c r="D4" i="51"/>
  <c r="L13" i="16"/>
  <c r="E4" i="36"/>
  <c r="M13" i="16"/>
  <c r="F4" i="51"/>
  <c r="F10" s="1"/>
  <c r="N13" i="16"/>
  <c r="G4" i="51"/>
  <c r="O13" i="16"/>
  <c r="H4" i="51"/>
  <c r="P13" i="16"/>
  <c r="I4" i="51"/>
  <c r="Q13" i="16"/>
  <c r="J4" i="51"/>
  <c r="J10" s="1"/>
  <c r="R13" i="16"/>
  <c r="K4" i="36"/>
  <c r="J14" i="16"/>
  <c r="J28"/>
  <c r="K14"/>
  <c r="D2" i="51"/>
  <c r="L14" i="16"/>
  <c r="E2" i="36"/>
  <c r="M14" i="16"/>
  <c r="F2" i="36"/>
  <c r="N14" i="16"/>
  <c r="G2" i="51"/>
  <c r="O14" i="16"/>
  <c r="H2" i="51"/>
  <c r="P14" i="16"/>
  <c r="I2" i="51"/>
  <c r="Q14" i="16"/>
  <c r="J2" i="51"/>
  <c r="R14" i="16"/>
  <c r="K2" i="51"/>
  <c r="J9" i="16"/>
  <c r="K9"/>
  <c r="L9"/>
  <c r="M9"/>
  <c r="N9"/>
  <c r="O9"/>
  <c r="P9"/>
  <c r="Q9"/>
  <c r="R9"/>
  <c r="J6"/>
  <c r="K6"/>
  <c r="L6"/>
  <c r="M6"/>
  <c r="N6"/>
  <c r="O6"/>
  <c r="P6"/>
  <c r="Q6"/>
  <c r="R6"/>
  <c r="J3"/>
  <c r="K3"/>
  <c r="D14" i="15"/>
  <c r="D30"/>
  <c r="L19" i="19"/>
  <c r="B5"/>
  <c r="B15"/>
  <c r="B20"/>
  <c r="B19"/>
  <c r="C15"/>
  <c r="D15"/>
  <c r="E15"/>
  <c r="F15"/>
  <c r="G15"/>
  <c r="H15"/>
  <c r="I15"/>
  <c r="J15"/>
  <c r="K15"/>
  <c r="L15"/>
  <c r="L20"/>
  <c r="K28" i="16"/>
  <c r="Q28"/>
  <c r="D20" i="3"/>
  <c r="D21" s="1"/>
  <c r="D23" s="1"/>
  <c r="C21"/>
  <c r="C23"/>
  <c r="D19"/>
  <c r="D33" s="1"/>
  <c r="D15"/>
  <c r="C15"/>
  <c r="D11"/>
  <c r="C11"/>
  <c r="D19" i="15"/>
  <c r="E17"/>
  <c r="R28" i="16"/>
  <c r="P28"/>
  <c r="N28"/>
  <c r="K8" i="19"/>
  <c r="K9"/>
  <c r="L8"/>
  <c r="L9"/>
  <c r="C8"/>
  <c r="C9"/>
  <c r="J8"/>
  <c r="J9"/>
  <c r="H8"/>
  <c r="H9"/>
  <c r="F8"/>
  <c r="F9"/>
  <c r="I8"/>
  <c r="I9"/>
  <c r="G8"/>
  <c r="G9"/>
  <c r="E8"/>
  <c r="E9"/>
  <c r="J19"/>
  <c r="J20" s="1"/>
  <c r="D8"/>
  <c r="D9" s="1"/>
  <c r="G19"/>
  <c r="G20" s="1"/>
  <c r="D26" i="15"/>
  <c r="D22"/>
  <c r="R27" i="16"/>
  <c r="P27"/>
  <c r="N27"/>
  <c r="J27"/>
  <c r="K12" i="18"/>
  <c r="I12"/>
  <c r="G12"/>
  <c r="E12"/>
  <c r="C12"/>
  <c r="D2" i="36"/>
  <c r="H2"/>
  <c r="J2"/>
  <c r="D4"/>
  <c r="D10" s="1"/>
  <c r="F4"/>
  <c r="H4"/>
  <c r="J4"/>
  <c r="D8"/>
  <c r="F8"/>
  <c r="H8"/>
  <c r="J8"/>
  <c r="I27" i="16"/>
  <c r="T5" i="45"/>
  <c r="B38"/>
  <c r="Q27" i="16"/>
  <c r="O27"/>
  <c r="M27"/>
  <c r="K27"/>
  <c r="J12" i="18"/>
  <c r="H12"/>
  <c r="F12"/>
  <c r="D12"/>
  <c r="D18" i="15"/>
  <c r="D29"/>
  <c r="D32"/>
  <c r="D20"/>
  <c r="D31"/>
  <c r="M21" i="3"/>
  <c r="Q21"/>
  <c r="E12" i="24"/>
  <c r="E8" i="36"/>
  <c r="K16" i="18"/>
  <c r="I16"/>
  <c r="G16"/>
  <c r="E16"/>
  <c r="C16"/>
  <c r="J16"/>
  <c r="H16"/>
  <c r="F16"/>
  <c r="D16"/>
  <c r="F12" i="24"/>
  <c r="G12"/>
  <c r="H12"/>
  <c r="L5" i="17"/>
  <c r="F6"/>
  <c r="J6"/>
  <c r="G7"/>
  <c r="K7"/>
  <c r="D9"/>
  <c r="E9"/>
  <c r="F9"/>
  <c r="G9"/>
  <c r="H9"/>
  <c r="I9"/>
  <c r="J9"/>
  <c r="K9"/>
  <c r="L9"/>
  <c r="G11"/>
  <c r="K11"/>
  <c r="E15"/>
  <c r="E18" s="1"/>
  <c r="I15"/>
  <c r="I18" s="1"/>
  <c r="J11"/>
  <c r="J7"/>
  <c r="D11"/>
  <c r="I8"/>
  <c r="E4"/>
  <c r="M7"/>
  <c r="L11"/>
  <c r="H11"/>
  <c r="K8"/>
  <c r="G8"/>
  <c r="G4"/>
  <c r="M11"/>
  <c r="I11"/>
  <c r="H8"/>
  <c r="I7"/>
  <c r="B38" i="48"/>
  <c r="D32" i="3"/>
  <c r="K2" i="36"/>
  <c r="C2"/>
  <c r="C10" s="1"/>
  <c r="G4"/>
  <c r="M15" i="17"/>
  <c r="M18" s="1"/>
  <c r="B4" i="36"/>
  <c r="K21" i="14"/>
  <c r="G21"/>
  <c r="F26"/>
  <c r="J26"/>
  <c r="L27"/>
  <c r="K4" i="35"/>
  <c r="H27" i="14"/>
  <c r="H29"/>
  <c r="D27"/>
  <c r="D29"/>
  <c r="K15" i="48"/>
  <c r="B48"/>
  <c r="K11"/>
  <c r="B44"/>
  <c r="K7"/>
  <c r="B40"/>
  <c r="O32" i="3"/>
  <c r="P32"/>
  <c r="C4" i="51"/>
  <c r="K4"/>
  <c r="G2" i="36"/>
  <c r="I28" i="16"/>
  <c r="K13" i="48"/>
  <c r="B46"/>
  <c r="K9"/>
  <c r="B42"/>
  <c r="L29" i="14"/>
  <c r="K6" i="51"/>
  <c r="G4" i="35"/>
  <c r="K6" i="36"/>
  <c r="K14" i="18"/>
  <c r="J29" i="14"/>
  <c r="I4" i="35"/>
  <c r="G14" i="18"/>
  <c r="G6" i="51"/>
  <c r="G6" i="36"/>
  <c r="E4" i="35"/>
  <c r="F29" i="14"/>
  <c r="I4" i="36"/>
  <c r="F20" i="19"/>
  <c r="D33" i="45"/>
  <c r="D63"/>
  <c r="I33"/>
  <c r="I63"/>
  <c r="B33"/>
  <c r="B63"/>
  <c r="B34" i="48"/>
  <c r="B62"/>
  <c r="O21" i="3"/>
  <c r="B8" i="51"/>
  <c r="K33" i="45"/>
  <c r="K63"/>
  <c r="C33"/>
  <c r="C63"/>
  <c r="Q22" i="53"/>
  <c r="Q52"/>
  <c r="I2" i="36"/>
  <c r="I21" i="14"/>
  <c r="T15" i="45"/>
  <c r="B48"/>
  <c r="T11"/>
  <c r="B44"/>
  <c r="T7"/>
  <c r="B40"/>
  <c r="F2" i="51"/>
  <c r="H21" i="14"/>
  <c r="K26"/>
  <c r="J33" i="45"/>
  <c r="J63"/>
  <c r="F33"/>
  <c r="F63"/>
  <c r="T4"/>
  <c r="B37"/>
  <c r="I20" i="19"/>
  <c r="C6" i="36"/>
  <c r="C14" i="18"/>
  <c r="C6" i="51"/>
  <c r="I12" i="24"/>
  <c r="L3" i="16"/>
  <c r="K12"/>
  <c r="D78" i="15"/>
  <c r="B7" i="36"/>
  <c r="B7" i="51" s="1"/>
  <c r="C7" i="36"/>
  <c r="C7" i="51"/>
  <c r="C29" i="14"/>
  <c r="B4" i="35"/>
  <c r="D4"/>
  <c r="E7" i="36"/>
  <c r="E7" i="51" s="1"/>
  <c r="D7" i="36"/>
  <c r="D7" i="51" s="1"/>
  <c r="D10" s="1"/>
  <c r="E29" i="14"/>
  <c r="D21"/>
  <c r="C21"/>
  <c r="E50" i="15"/>
  <c r="D47"/>
  <c r="I7" i="36"/>
  <c r="I7" i="51" s="1"/>
  <c r="H7" i="36"/>
  <c r="H7" i="51" s="1"/>
  <c r="H4" i="35"/>
  <c r="I29" i="14"/>
  <c r="D37" i="45"/>
  <c r="K29" i="14"/>
  <c r="J7" i="36"/>
  <c r="J7" i="51"/>
  <c r="J4" i="35"/>
  <c r="K7" i="36"/>
  <c r="K7" i="51" s="1"/>
  <c r="K10" s="1"/>
  <c r="C4" i="35"/>
  <c r="D23" i="15"/>
  <c r="D28"/>
  <c r="D21"/>
  <c r="L28" i="16"/>
  <c r="B18" i="15"/>
  <c r="C18"/>
  <c r="E18"/>
  <c r="M28" i="16"/>
  <c r="D27" i="15"/>
  <c r="J12" i="16"/>
  <c r="B3" i="35"/>
  <c r="B5" s="1"/>
  <c r="B6" s="1"/>
  <c r="E2" i="51"/>
  <c r="C2"/>
  <c r="C10" s="1"/>
  <c r="E4"/>
  <c r="E10" s="1"/>
  <c r="I26" i="14"/>
  <c r="G27"/>
  <c r="V15" i="45"/>
  <c r="D48"/>
  <c r="AA15"/>
  <c r="I48"/>
  <c r="Y14"/>
  <c r="G47"/>
  <c r="V14"/>
  <c r="D47"/>
  <c r="AB13"/>
  <c r="J46"/>
  <c r="X13"/>
  <c r="F46"/>
  <c r="AC12"/>
  <c r="K45"/>
  <c r="Y12"/>
  <c r="G45"/>
  <c r="U12"/>
  <c r="C45"/>
  <c r="Z11"/>
  <c r="H44"/>
  <c r="V11"/>
  <c r="D44"/>
  <c r="AA10"/>
  <c r="I43"/>
  <c r="W10"/>
  <c r="E43"/>
  <c r="AB9"/>
  <c r="J42"/>
  <c r="X9"/>
  <c r="F42"/>
  <c r="AC8"/>
  <c r="K41"/>
  <c r="Z8"/>
  <c r="H41"/>
  <c r="V8"/>
  <c r="D41"/>
  <c r="X7"/>
  <c r="F40"/>
  <c r="U7"/>
  <c r="C40"/>
  <c r="AA6"/>
  <c r="I39"/>
  <c r="W6"/>
  <c r="E39"/>
  <c r="AC5"/>
  <c r="K38"/>
  <c r="V5"/>
  <c r="D38"/>
  <c r="AB4"/>
  <c r="U4"/>
  <c r="T14"/>
  <c r="B47"/>
  <c r="T12"/>
  <c r="B45"/>
  <c r="T10"/>
  <c r="B43"/>
  <c r="T8"/>
  <c r="B41"/>
  <c r="T6"/>
  <c r="K16" i="48"/>
  <c r="B49"/>
  <c r="K6"/>
  <c r="D24" i="15"/>
  <c r="D25"/>
  <c r="L27" i="16"/>
  <c r="O28"/>
  <c r="X15" i="45"/>
  <c r="F48"/>
  <c r="AB14"/>
  <c r="J47"/>
  <c r="Y15"/>
  <c r="G48"/>
  <c r="W14"/>
  <c r="E47"/>
  <c r="AC13"/>
  <c r="K46"/>
  <c r="Y13"/>
  <c r="G46"/>
  <c r="U13"/>
  <c r="C46"/>
  <c r="Z12"/>
  <c r="H45"/>
  <c r="V12"/>
  <c r="D45"/>
  <c r="AA11"/>
  <c r="I44"/>
  <c r="W11"/>
  <c r="E44"/>
  <c r="AB10"/>
  <c r="J43"/>
  <c r="X10"/>
  <c r="F43"/>
  <c r="AC9"/>
  <c r="K42"/>
  <c r="Y9"/>
  <c r="G42"/>
  <c r="U9"/>
  <c r="C42"/>
  <c r="W8"/>
  <c r="E41"/>
  <c r="AB7"/>
  <c r="J40"/>
  <c r="Y7"/>
  <c r="G40"/>
  <c r="V7"/>
  <c r="D40"/>
  <c r="AB6"/>
  <c r="J39"/>
  <c r="X6"/>
  <c r="F39"/>
  <c r="Z5"/>
  <c r="H38"/>
  <c r="H49"/>
  <c r="H64"/>
  <c r="H66"/>
  <c r="H2" i="47"/>
  <c r="H4"/>
  <c r="H2" i="18" s="1"/>
  <c r="H4" s="1"/>
  <c r="H8" s="1"/>
  <c r="H11" s="1"/>
  <c r="W5" i="45"/>
  <c r="AC4"/>
  <c r="Y4"/>
  <c r="I49"/>
  <c r="I64"/>
  <c r="I66"/>
  <c r="I2" i="47"/>
  <c r="I4"/>
  <c r="I2" i="18" s="1"/>
  <c r="I4" s="1"/>
  <c r="I8" s="1"/>
  <c r="I11" s="1"/>
  <c r="E6" i="36"/>
  <c r="E14" i="18"/>
  <c r="E6" i="51"/>
  <c r="F49" i="45"/>
  <c r="F64"/>
  <c r="F66"/>
  <c r="F2" i="47"/>
  <c r="F4" s="1"/>
  <c r="F2" i="18" s="1"/>
  <c r="F4" s="1"/>
  <c r="F8" s="1"/>
  <c r="F11" s="1"/>
  <c r="I14"/>
  <c r="I6" i="51"/>
  <c r="I6" i="36"/>
  <c r="K10"/>
  <c r="B19" i="15"/>
  <c r="C19"/>
  <c r="E19"/>
  <c r="F4" i="35"/>
  <c r="G7" i="36"/>
  <c r="F7"/>
  <c r="F7" i="51"/>
  <c r="G29" i="14"/>
  <c r="H14" i="18"/>
  <c r="H6" i="51"/>
  <c r="H6" i="36"/>
  <c r="H10"/>
  <c r="B14" i="18"/>
  <c r="B6" i="51"/>
  <c r="B6" i="36"/>
  <c r="K37" i="45"/>
  <c r="K49"/>
  <c r="K64"/>
  <c r="K66"/>
  <c r="K2" i="47"/>
  <c r="K4" s="1"/>
  <c r="K2" i="18" s="1"/>
  <c r="K4" s="1"/>
  <c r="K8" s="1"/>
  <c r="K11" s="1"/>
  <c r="AC16" i="45"/>
  <c r="K17" i="48"/>
  <c r="B39"/>
  <c r="B50"/>
  <c r="B63"/>
  <c r="B65"/>
  <c r="AB16" i="45"/>
  <c r="J37"/>
  <c r="J49"/>
  <c r="J64"/>
  <c r="J66"/>
  <c r="J2" i="47"/>
  <c r="J4"/>
  <c r="J2" i="18" s="1"/>
  <c r="J4" s="1"/>
  <c r="J8" s="1"/>
  <c r="J11" s="1"/>
  <c r="C62" i="15"/>
  <c r="C64"/>
  <c r="C65"/>
  <c r="C60"/>
  <c r="C55"/>
  <c r="C63"/>
  <c r="C52"/>
  <c r="C53"/>
  <c r="C57"/>
  <c r="C51"/>
  <c r="E51"/>
  <c r="C58"/>
  <c r="C54"/>
  <c r="C56"/>
  <c r="C61"/>
  <c r="C59"/>
  <c r="D14" i="18"/>
  <c r="D6" i="36"/>
  <c r="D6" i="51"/>
  <c r="D49" i="45"/>
  <c r="D64"/>
  <c r="D66"/>
  <c r="D2" i="47"/>
  <c r="D4" s="1"/>
  <c r="D2" i="18" s="1"/>
  <c r="D4" s="1"/>
  <c r="D8" s="1"/>
  <c r="D11" s="1"/>
  <c r="C3" i="35"/>
  <c r="C5"/>
  <c r="C6" s="1"/>
  <c r="W16" i="45"/>
  <c r="E38"/>
  <c r="E49"/>
  <c r="E64"/>
  <c r="E66"/>
  <c r="E2" i="47"/>
  <c r="E4"/>
  <c r="E2" i="18" s="1"/>
  <c r="E4" s="1"/>
  <c r="E8" s="1"/>
  <c r="E11" s="1"/>
  <c r="B51" i="15"/>
  <c r="D51"/>
  <c r="Y16" i="45"/>
  <c r="G37"/>
  <c r="G49"/>
  <c r="G64"/>
  <c r="G66"/>
  <c r="G2" i="47"/>
  <c r="G4" s="1"/>
  <c r="G2" i="18" s="1"/>
  <c r="G4" s="1"/>
  <c r="G8" s="1"/>
  <c r="G11" s="1"/>
  <c r="U16" i="45"/>
  <c r="C37"/>
  <c r="C49"/>
  <c r="C64"/>
  <c r="C66"/>
  <c r="C2" i="47"/>
  <c r="C4"/>
  <c r="C2" i="18" s="1"/>
  <c r="C4" s="1"/>
  <c r="C8" s="1"/>
  <c r="C11" s="1"/>
  <c r="E78" i="15"/>
  <c r="J12" i="24"/>
  <c r="X16" i="45"/>
  <c r="V16"/>
  <c r="AA16"/>
  <c r="B39"/>
  <c r="B49"/>
  <c r="B64"/>
  <c r="B66"/>
  <c r="B2" i="47"/>
  <c r="B4" s="1"/>
  <c r="B2" i="18"/>
  <c r="B4" s="1"/>
  <c r="B8" s="1"/>
  <c r="B11" s="1"/>
  <c r="B19" s="1"/>
  <c r="T16" i="45"/>
  <c r="J14" i="18"/>
  <c r="J6" i="51"/>
  <c r="J6" i="36"/>
  <c r="J10" s="1"/>
  <c r="L12" i="16"/>
  <c r="D3" i="35"/>
  <c r="D5"/>
  <c r="D6" s="1"/>
  <c r="M3" i="16"/>
  <c r="Z16" i="45"/>
  <c r="E10" i="36"/>
  <c r="B52" i="15"/>
  <c r="D52"/>
  <c r="E52"/>
  <c r="K11" i="51"/>
  <c r="F78" i="15"/>
  <c r="G78"/>
  <c r="H78"/>
  <c r="I78"/>
  <c r="J78"/>
  <c r="K78"/>
  <c r="J19" i="18"/>
  <c r="F14"/>
  <c r="F6" i="51"/>
  <c r="F6" i="36"/>
  <c r="F10" s="1"/>
  <c r="B20" i="15"/>
  <c r="C20"/>
  <c r="E20"/>
  <c r="K12" i="24"/>
  <c r="G7" i="51"/>
  <c r="G10"/>
  <c r="N3" i="16"/>
  <c r="M12"/>
  <c r="E3" i="35"/>
  <c r="E5" s="1"/>
  <c r="E6" s="1"/>
  <c r="D19" i="18"/>
  <c r="B21" i="15"/>
  <c r="C21"/>
  <c r="E21"/>
  <c r="E53"/>
  <c r="B53"/>
  <c r="D53"/>
  <c r="O3" i="16"/>
  <c r="N12"/>
  <c r="L12" i="24"/>
  <c r="F3" i="35"/>
  <c r="F5"/>
  <c r="F6" s="1"/>
  <c r="B22" i="15"/>
  <c r="C22"/>
  <c r="E22"/>
  <c r="O12" i="16"/>
  <c r="G3" i="35"/>
  <c r="G5" s="1"/>
  <c r="G6" s="1"/>
  <c r="P3" i="16"/>
  <c r="B54" i="15"/>
  <c r="D54"/>
  <c r="E54"/>
  <c r="M12" i="24"/>
  <c r="B23" i="15"/>
  <c r="C23"/>
  <c r="E23"/>
  <c r="E55"/>
  <c r="B55"/>
  <c r="D55"/>
  <c r="P12" i="16"/>
  <c r="Q3"/>
  <c r="B24" i="15"/>
  <c r="C24"/>
  <c r="E24"/>
  <c r="E56"/>
  <c r="B56"/>
  <c r="D56"/>
  <c r="Q12" i="16"/>
  <c r="R3"/>
  <c r="R12"/>
  <c r="K3" i="35"/>
  <c r="K5"/>
  <c r="K6" s="1"/>
  <c r="H3"/>
  <c r="H5" s="1"/>
  <c r="H6" s="1"/>
  <c r="B25" i="15"/>
  <c r="C25"/>
  <c r="E25"/>
  <c r="J3" i="35"/>
  <c r="J5" s="1"/>
  <c r="J6" s="1"/>
  <c r="I3"/>
  <c r="I5"/>
  <c r="I6" s="1"/>
  <c r="B57" i="15"/>
  <c r="D57"/>
  <c r="E57"/>
  <c r="B26"/>
  <c r="C26"/>
  <c r="E26"/>
  <c r="E58"/>
  <c r="B58"/>
  <c r="D58"/>
  <c r="B27"/>
  <c r="C27"/>
  <c r="E27"/>
  <c r="B59"/>
  <c r="D59"/>
  <c r="E59"/>
  <c r="B28"/>
  <c r="C28"/>
  <c r="E28"/>
  <c r="B60"/>
  <c r="D60"/>
  <c r="E60"/>
  <c r="B29"/>
  <c r="C29"/>
  <c r="E29"/>
  <c r="B61"/>
  <c r="D61"/>
  <c r="E61"/>
  <c r="B30"/>
  <c r="C30"/>
  <c r="E30"/>
  <c r="B62"/>
  <c r="D62"/>
  <c r="E62"/>
  <c r="B31"/>
  <c r="C31"/>
  <c r="E31"/>
  <c r="B63"/>
  <c r="D63"/>
  <c r="E63"/>
  <c r="B32"/>
  <c r="C32"/>
  <c r="E32"/>
  <c r="B64"/>
  <c r="D64"/>
  <c r="E64"/>
  <c r="E65"/>
  <c r="B65"/>
  <c r="D65"/>
  <c r="D10" i="17" l="1"/>
  <c r="G5"/>
  <c r="K33" i="3"/>
  <c r="L33"/>
  <c r="Q33"/>
  <c r="N21"/>
  <c r="F21"/>
  <c r="G21"/>
  <c r="H4" i="17"/>
  <c r="L7"/>
  <c r="E8"/>
  <c r="D4"/>
  <c r="K15"/>
  <c r="K18" s="1"/>
  <c r="G15"/>
  <c r="G18" s="1"/>
  <c r="F8"/>
  <c r="E21" i="3"/>
  <c r="H32"/>
  <c r="H33" s="1"/>
  <c r="I33"/>
  <c r="E7" i="17"/>
  <c r="K21" i="3"/>
  <c r="J15" i="17"/>
  <c r="J18" s="1"/>
  <c r="F15"/>
  <c r="F18" s="1"/>
  <c r="L8"/>
  <c r="H7"/>
  <c r="F7"/>
  <c r="L15"/>
  <c r="L18" s="1"/>
  <c r="H15"/>
  <c r="H18" s="1"/>
  <c r="J8"/>
  <c r="H10"/>
  <c r="H5"/>
  <c r="L10"/>
  <c r="I5"/>
  <c r="D5"/>
  <c r="K5"/>
  <c r="E5"/>
  <c r="H4" i="19"/>
  <c r="H5" s="1"/>
  <c r="H10" s="1"/>
  <c r="H21" s="1"/>
  <c r="G11" i="51"/>
  <c r="G19" i="18"/>
  <c r="D4" i="19"/>
  <c r="D5" s="1"/>
  <c r="D10" s="1"/>
  <c r="D21" s="1"/>
  <c r="C11" i="51"/>
  <c r="C12" s="1"/>
  <c r="C19" i="18"/>
  <c r="F4" i="19"/>
  <c r="F5" s="1"/>
  <c r="F10" s="1"/>
  <c r="F21" s="1"/>
  <c r="E19" i="18"/>
  <c r="E11" i="51"/>
  <c r="L4" i="19"/>
  <c r="L5" s="1"/>
  <c r="L10" s="1"/>
  <c r="L21" s="1"/>
  <c r="K19" i="18"/>
  <c r="G12" i="51"/>
  <c r="G4" i="19"/>
  <c r="G5" s="1"/>
  <c r="G10" s="1"/>
  <c r="G21" s="1"/>
  <c r="F19" i="18"/>
  <c r="F11" i="51"/>
  <c r="K4" i="19"/>
  <c r="K5" s="1"/>
  <c r="K10" s="1"/>
  <c r="K21" s="1"/>
  <c r="J11" i="51"/>
  <c r="J4" i="19"/>
  <c r="J5" s="1"/>
  <c r="J10" s="1"/>
  <c r="J21" s="1"/>
  <c r="I19" i="18"/>
  <c r="I11" i="51"/>
  <c r="H19" i="18"/>
  <c r="I4" i="19"/>
  <c r="I5" s="1"/>
  <c r="I10" s="1"/>
  <c r="I21" s="1"/>
  <c r="H11" i="51"/>
  <c r="D11"/>
  <c r="D12" s="1"/>
  <c r="E4" i="19"/>
  <c r="E5" s="1"/>
  <c r="E10" s="1"/>
  <c r="E21" s="1"/>
  <c r="C4"/>
  <c r="C5" s="1"/>
  <c r="C10" s="1"/>
  <c r="C21" s="1"/>
  <c r="B23" s="1"/>
  <c r="B11" i="51"/>
  <c r="B10"/>
  <c r="B12" s="1"/>
  <c r="B13" s="1"/>
  <c r="E12"/>
  <c r="K12"/>
  <c r="I10"/>
  <c r="I12" s="1"/>
  <c r="J12"/>
  <c r="H10"/>
  <c r="H12" s="1"/>
  <c r="F12"/>
  <c r="B12" i="17"/>
  <c r="I10"/>
  <c r="E10"/>
  <c r="K6"/>
  <c r="G6"/>
  <c r="K4"/>
  <c r="I4"/>
  <c r="F11"/>
  <c r="D15"/>
  <c r="D18" s="1"/>
  <c r="K10"/>
  <c r="G10"/>
  <c r="I6"/>
  <c r="E6"/>
  <c r="J5"/>
  <c r="F5"/>
  <c r="J4"/>
  <c r="M10"/>
  <c r="M6"/>
  <c r="M4"/>
  <c r="L4"/>
  <c r="J10"/>
  <c r="L6"/>
  <c r="H6"/>
  <c r="D12" l="1"/>
  <c r="H12"/>
  <c r="M12"/>
  <c r="M31" s="1"/>
  <c r="K20" i="18" s="1"/>
  <c r="F12" i="17"/>
  <c r="F31" s="1"/>
  <c r="D20" i="18" s="1"/>
  <c r="D21" s="1"/>
  <c r="D2" i="41" s="1"/>
  <c r="I12" i="17"/>
  <c r="I31" s="1"/>
  <c r="G20" i="18" s="1"/>
  <c r="G21" s="1"/>
  <c r="H31" i="17"/>
  <c r="F20" i="18" s="1"/>
  <c r="F21" s="1"/>
  <c r="D31" i="17"/>
  <c r="B20" i="18" s="1"/>
  <c r="B21" s="1"/>
  <c r="B2" i="41" s="1"/>
  <c r="G12" i="17"/>
  <c r="G31" s="1"/>
  <c r="E20" i="18" s="1"/>
  <c r="E21" s="1"/>
  <c r="E12" i="17"/>
  <c r="E31" s="1"/>
  <c r="C20" i="18" s="1"/>
  <c r="C21" s="1"/>
  <c r="L12" i="17"/>
  <c r="L31" s="1"/>
  <c r="J20" i="18" s="1"/>
  <c r="J21" s="1"/>
  <c r="J12" i="17"/>
  <c r="J31" s="1"/>
  <c r="H20" i="18" s="1"/>
  <c r="H21" s="1"/>
  <c r="K12" i="17"/>
  <c r="K31" s="1"/>
  <c r="I20" i="18" s="1"/>
  <c r="I21" s="1"/>
  <c r="K21"/>
  <c r="H2" i="41" l="1"/>
  <c r="I2"/>
  <c r="F2"/>
  <c r="C2"/>
  <c r="E2"/>
  <c r="D6"/>
  <c r="D22" i="18" s="1"/>
  <c r="D23" s="1"/>
  <c r="D12" i="41"/>
  <c r="D9"/>
  <c r="J2"/>
  <c r="K2"/>
  <c r="G2"/>
  <c r="B12"/>
  <c r="B9"/>
  <c r="B4"/>
  <c r="B6"/>
  <c r="B22" i="18" s="1"/>
  <c r="B23" s="1"/>
  <c r="B7" i="41" l="1"/>
  <c r="B14" s="1"/>
  <c r="C3" s="1"/>
  <c r="K6"/>
  <c r="K22" i="18" s="1"/>
  <c r="K23" s="1"/>
  <c r="K9" i="41"/>
  <c r="K12"/>
  <c r="E9"/>
  <c r="E6"/>
  <c r="E22" i="18" s="1"/>
  <c r="E23" s="1"/>
  <c r="E12" i="41"/>
  <c r="F6"/>
  <c r="F22" i="18" s="1"/>
  <c r="F23" s="1"/>
  <c r="F9" i="41"/>
  <c r="F12"/>
  <c r="H9"/>
  <c r="H12"/>
  <c r="H6"/>
  <c r="H22" i="18" s="1"/>
  <c r="H23" s="1"/>
  <c r="G6" i="41"/>
  <c r="G22" i="18" s="1"/>
  <c r="G23" s="1"/>
  <c r="G9" i="41"/>
  <c r="G12"/>
  <c r="J6"/>
  <c r="J22" i="18" s="1"/>
  <c r="J23" s="1"/>
  <c r="J12" i="41"/>
  <c r="J9"/>
  <c r="C6"/>
  <c r="C22" i="18" s="1"/>
  <c r="C23" s="1"/>
  <c r="C9" i="41"/>
  <c r="C12"/>
  <c r="C4"/>
  <c r="I12"/>
  <c r="I9"/>
  <c r="I6"/>
  <c r="I22" i="18" s="1"/>
  <c r="I23" s="1"/>
  <c r="C7" i="41" l="1"/>
  <c r="C14" s="1"/>
  <c r="D3" s="1"/>
  <c r="D4" s="1"/>
  <c r="D7" s="1"/>
  <c r="D14" s="1"/>
  <c r="E3" s="1"/>
  <c r="E4" s="1"/>
  <c r="E7" s="1"/>
  <c r="E14" s="1"/>
  <c r="F3" s="1"/>
  <c r="F4" s="1"/>
  <c r="F7" s="1"/>
  <c r="F14" s="1"/>
  <c r="G3" s="1"/>
  <c r="G4" s="1"/>
  <c r="G7" s="1"/>
  <c r="G14" s="1"/>
  <c r="H3" s="1"/>
  <c r="H4" s="1"/>
  <c r="H7" s="1"/>
  <c r="H14" s="1"/>
  <c r="I3" s="1"/>
  <c r="I4" s="1"/>
  <c r="I7" s="1"/>
  <c r="I14" s="1"/>
  <c r="J3" s="1"/>
  <c r="J4" s="1"/>
  <c r="J7" s="1"/>
  <c r="J14" s="1"/>
  <c r="K3" s="1"/>
  <c r="K4" s="1"/>
  <c r="K7" s="1"/>
  <c r="K14" s="1"/>
</calcChain>
</file>

<file path=xl/comments1.xml><?xml version="1.0" encoding="utf-8"?>
<comments xmlns="http://schemas.openxmlformats.org/spreadsheetml/2006/main">
  <authors>
    <author>Ικανοποιημένος χρήστης του MS Office</author>
  </authors>
  <commentList>
    <comment ref="D9" authorId="0">
      <text>
        <r>
          <rPr>
            <sz val="8"/>
            <color indexed="81"/>
            <rFont val="Tahoma"/>
            <family val="2"/>
            <charset val="161"/>
          </rPr>
          <t>προσοχή συμπληρώνουμε τήν διάρκεια αποπληρωμής</t>
        </r>
      </text>
    </comment>
    <comment ref="D11" authorId="0">
      <text>
        <r>
          <rPr>
            <sz val="8"/>
            <color indexed="81"/>
            <rFont val="Tahoma"/>
            <family val="2"/>
            <charset val="161"/>
          </rPr>
          <t>συμπληρώνουμε τήν περίοδο χάριτος</t>
        </r>
      </text>
    </comment>
    <comment ref="D42" authorId="0">
      <text>
        <r>
          <rPr>
            <sz val="8"/>
            <color indexed="81"/>
            <rFont val="Tahoma"/>
            <family val="2"/>
            <charset val="161"/>
          </rPr>
          <t>προσοχή συμπληρώνουμε τήν διάρκεια αποπληρωμής</t>
        </r>
      </text>
    </comment>
    <comment ref="D44"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<sst xmlns="http://schemas.openxmlformats.org/spreadsheetml/2006/main" count="917" uniqueCount="388">
  <si>
    <t>ΧΩΡΙΣ ΤΗΝ ΕΠΕΝΔΥΣΗ</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</si>
  <si>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</si>
  <si>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</si>
  <si>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</si>
  <si>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</si>
  <si>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</si>
  <si>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ΠΟΣΟΣΤΟ</t>
  </si>
  <si>
    <t>Α. ΑΡΧΙΚΗ ΕΠΕΝΔΥΣΗ ΓΙΑ ΕΝΙΣΧΥΣΕΙΣ ΠΕΡΙΦΕΡΕΙΑΚΟΥ ΧΑΡΑΚΤΗΡΑ</t>
  </si>
  <si>
    <t>ΚΤΗΡΙΑΚΑ - ΕΓΚΑΤΑΣΤΑΣΕΙΣ ΚΤΗΡΙΩΝ</t>
  </si>
  <si>
    <t>Συμβατική</t>
  </si>
  <si>
    <t>ΤΕΧΝΙΚΑ ΕΡΓΑ (ΕΡΓΑ ΥΠΟΔΟΜΗΣ ΚΑΙ ΕΡΓΑ ΔΙΑΜΟΡΦΩΣΗΣ ΠΕΡΙΒΑΛΛΟΝΤΟΣ ΧΩΡΟΥ )</t>
  </si>
  <si>
    <t>Χρηματ. Μίσθωση</t>
  </si>
  <si>
    <t>Σύνολο</t>
  </si>
  <si>
    <t>ΜΕΤΑΦΟΡΙΚΑ ΜΕΣΑ</t>
  </si>
  <si>
    <t>ΕΠΙΠΛΑ ΚΑΙ ΛΟΙΠΟΣ ΕΞΟΠΛΙΣΜΟΣ</t>
  </si>
  <si>
    <t>ΣΥΝΟΛΟ Α</t>
  </si>
  <si>
    <t xml:space="preserve">Β. ΣΥΜΒΟΥΛΕΥΤΙΚΕΣ ΥΠΗΡΕΣΙΕΣ ΠΡΟΣ ΜΜΕ </t>
  </si>
  <si>
    <t>ΣΥΝΟΛΟ Β</t>
  </si>
  <si>
    <t>Επιλέξιμο Κόστος</t>
  </si>
  <si>
    <t>Ενισχυόμενο Κόστος</t>
  </si>
  <si>
    <t xml:space="preserve">         ΑΝΑΛΥΣΗ ΠΡΟΫΠΟΛΟΓΙΣΜΟΥ ΤΟΥ ΕΠΕΝΔΥΤΙΚΟΥ ΣΧΕΔΙΟΥ</t>
  </si>
  <si>
    <t>1ο ΕΤΟΣ</t>
  </si>
  <si>
    <t>2ο ΕΤΟΣ</t>
  </si>
  <si>
    <t>3ο ΕΤΟΣ</t>
  </si>
  <si>
    <t>4ο ΕΤΟΣ</t>
  </si>
  <si>
    <t>5ο ΕΤΟΣ</t>
  </si>
  <si>
    <t>6ο ΕΤΟΣ</t>
  </si>
  <si>
    <t>7ο ΕΤΟΣ</t>
  </si>
  <si>
    <t>8ο ΕΤΟΣ</t>
  </si>
  <si>
    <t>9ο ΕΤΟΣ</t>
  </si>
  <si>
    <t>10ο ΕΤΟΣ</t>
  </si>
  <si>
    <t>ΛΟΙΠΑ ΕΞΟΔΑ</t>
  </si>
  <si>
    <t>1ο Ετος</t>
  </si>
  <si>
    <t>2ο Ετος</t>
  </si>
  <si>
    <t>3ο Ετος</t>
  </si>
  <si>
    <t>4ο Ετος</t>
  </si>
  <si>
    <t>5ο Ετος</t>
  </si>
  <si>
    <t>6ο Ετος</t>
  </si>
  <si>
    <t>7ο Ετος</t>
  </si>
  <si>
    <t>8ο Ετος</t>
  </si>
  <si>
    <t>9ο Ετος</t>
  </si>
  <si>
    <t>10ο Ετος</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</si>
  <si>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</si>
  <si>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</si>
  <si>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</si>
  <si>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</si>
  <si>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</si>
  <si>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</si>
  <si>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</si>
  <si>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</si>
  <si>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</si>
  <si>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</si>
  <si>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</si>
  <si>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</si>
  <si>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</si>
  <si>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</si>
  <si>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</si>
  <si>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</si>
  <si>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</si>
  <si>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</si>
  <si>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</si>
  <si>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</si>
  <si>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</si>
  <si>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</si>
  <si>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</si>
  <si>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</si>
  <si>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</si>
  <si>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</si>
  <si>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</si>
  <si>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</si>
  <si>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</si>
  <si>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</si>
  <si>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</si>
  <si>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</si>
  <si>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</si>
  <si>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</si>
  <si>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</si>
  <si>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</si>
  <si>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</si>
  <si>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</si>
  <si>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</si>
  <si>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</si>
  <si>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</si>
  <si>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</si>
  <si>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</si>
  <si>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</si>
  <si>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</si>
  <si>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</si>
  <si>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</si>
  <si>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</si>
  <si>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</si>
  <si>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</si>
  <si>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</si>
  <si>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</si>
  <si>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</si>
  <si>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</si>
  <si>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</si>
  <si>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</si>
  <si>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</si>
  <si>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</si>
  <si>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</si>
  <si>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</si>
  <si>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</si>
  <si>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</si>
  <si>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</si>
  <si>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</si>
  <si>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</si>
  <si>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</si>
  <si>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</si>
  <si>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</si>
  <si>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</si>
  <si>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</si>
  <si>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</si>
  <si>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</si>
  <si>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</si>
  <si>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</si>
  <si>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</si>
  <si>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</si>
  <si>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</si>
  <si>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</si>
  <si>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</si>
  <si>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</si>
  <si>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</si>
  <si>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</si>
  <si>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</si>
  <si>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</si>
  <si>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</si>
  <si>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</si>
  <si>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</si>
  <si>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</si>
  <si>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</si>
  <si>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</si>
  <si>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</si>
  <si>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</si>
  <si>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</si>
  <si>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</si>
  <si>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</si>
  <si>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</si>
  <si>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</si>
  <si>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</si>
  <si>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</si>
  <si>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</si>
  <si>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</si>
  <si>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</si>
  <si>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</si>
  <si>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</si>
  <si>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</si>
  <si>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</si>
  <si>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</si>
  <si>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</si>
  <si>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</si>
  <si>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</si>
  <si>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</si>
  <si>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</si>
  <si>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</si>
  <si>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</si>
  <si>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</si>
  <si>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</si>
  <si>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</si>
  <si>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</si>
  <si>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</si>
  <si>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</si>
  <si>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</si>
  <si>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</si>
  <si>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</si>
  <si>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</si>
  <si>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</si>
  <si>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</si>
  <si>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</si>
  <si>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</si>
  <si>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</si>
  <si>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</si>
  <si>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</si>
  <si>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</si>
  <si>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</si>
  <si>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</si>
  <si>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</si>
  <si>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</si>
  <si>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</si>
  <si>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</si>
  <si>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</si>
  <si>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</si>
  <si>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</si>
  <si>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ΤΟΚΟΧΡΕΟΛΥΣΙΟ</t>
  </si>
  <si>
    <t xml:space="preserve">Σταθερο Τοκοχρεολύσιο </t>
  </si>
  <si>
    <t>Στα πεδία χρωματισμένα με γκρι, οι τιμές υπολογίζονται αυτόματα με formules, ενώ τα υπόλοιπα πεδία προβλέπεται να συμπληρωθούν από το φορέα.</t>
  </si>
  <si>
    <t>Στα φύλλα του "Κόστους" και του "Χρηματοδοτικού σχήματος" θα πρέπει να μεταφέρονται αυτούσια τα στοιχεία όπως έχουν υποβληθεί στο Πληροφοριακό Σύστημα στις αντίστοιχες καρτέλες.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</si>
  <si>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</si>
  <si>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</si>
  <si>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</si>
  <si>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</si>
  <si>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</si>
  <si>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</si>
  <si>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</si>
  <si>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</si>
  <si>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</si>
  <si>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</si>
  <si>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</si>
  <si>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ΜΗΝΑΣ</t>
  </si>
  <si>
    <t>ΕΤΗ ΛΕΙΤΟΥΡΓΙΑΣ ΜΕΤΑ ΤΗΝ ΟΛΟΚΛΗΡΩΣΗ ΤΟΥ ΕΠΕΝΔΥΤΙΚΟΥ ΣΧΕΔΙΟΥ</t>
  </si>
  <si>
    <t>ΚΑΤΗΓΟΡΙΑ</t>
  </si>
  <si>
    <t>ΔΙΚΛΙΝΑ</t>
  </si>
  <si>
    <t>ΤΡΙΚΛΙΝΑ</t>
  </si>
  <si>
    <t xml:space="preserve">ΣΟΥΙΤΕΣ </t>
  </si>
  <si>
    <t>ΣΥΝΟΛΟ ΚΛΙΝΩΝ</t>
  </si>
  <si>
    <t>ΑΡΙΘΜΟΣ
ΚΛΙΝΩΝ</t>
  </si>
  <si>
    <t>ΙΑΝΟΥΑΡΙΟΣ</t>
  </si>
  <si>
    <t>ΦΕΒΡΟΥΑΡΙΟΣ</t>
  </si>
  <si>
    <t>ΜΑΡΤΙΟΣ</t>
  </si>
  <si>
    <t>ΑΠΡΙΛΙΟΣ</t>
  </si>
  <si>
    <t>ΜΑΙΟΣ</t>
  </si>
  <si>
    <t>ΙΟΥΝΙΟΣ</t>
  </si>
  <si>
    <t>ΙΟΥΛΙΟΣ</t>
  </si>
  <si>
    <t>ΑΥΓΟΥΣΤΟΣ</t>
  </si>
  <si>
    <t>ΣΕΠΤΕΜΒΡΙΟΣ</t>
  </si>
  <si>
    <t>ΟΚΤΩΒΡΙΟΣ</t>
  </si>
  <si>
    <t>ΝΟΕΜΒΡΙΟΣ</t>
  </si>
  <si>
    <t>ΔΕΚΕΜΒΡΙΟΣ</t>
  </si>
  <si>
    <t>ΣΥΝΟΛΙΚΑ/ΕΤΟΣ</t>
  </si>
  <si>
    <t>ΕΣΟΔΑ ΑΠΟ ΔΙΑΝΥΚΤΕΡΕΥΣΕΙΣ  (ΣΕ €)</t>
  </si>
  <si>
    <t>ΣΥΝΤΕΛΕΣΤΗΣ ΣΥΧΝΟΤΗΤΑΣ - ΚΑΤΑΝΑΛΩΣΗΣ / ΔΙΑΝΥΚΤΕΡΕΥΟΝΤΑ ΠΕΛΑΤΗ</t>
  </si>
  <si>
    <t>ΜΕΣΗ ΤΙΜΗ ΔΙΑΘΕΣΗΣ/ ΜΟΝΑΔΑ</t>
  </si>
  <si>
    <t>Πρωϊνό</t>
  </si>
  <si>
    <t>Εστιατόριο</t>
  </si>
  <si>
    <t xml:space="preserve">
Μπάρ, Καφετέρια κλπ</t>
  </si>
  <si>
    <t>ΣΥΝΟΛΙΚΑ ΕΣΟΔΑ ΑΠΟ ΔΙΑΝΥΚΤΕΡΕΥΣΕΙΣ/ΕΤΟΣ</t>
  </si>
  <si>
    <t>ΕΣΟΔΑ ΑΠΟ ΕΣΤΙΑΣΗ (ΣΕ €)</t>
  </si>
  <si>
    <t>ΣΥΝΟΛΙΚΑ ΕΣΟΔΑ ΑΠΟ ΕΣΤΙΑΣΗ/ΕΤΟΣ</t>
  </si>
  <si>
    <t>ΛΟΙΠΑ ΕΣΟΔΑ (ΣΕ €)</t>
  </si>
  <si>
    <t>ΕΣΟΔΑ ΑΠΌ ΣΥΝΕΔΡΙΑ</t>
  </si>
  <si>
    <t>ΕΣΟΔΑ ΑΠΌ SPA</t>
  </si>
  <si>
    <t>ΕΣΟΔΑ ΑΠΌ ΚΑΤΑΣΤΗΜΑΤΑ</t>
  </si>
  <si>
    <t>ΛΟΙΠΑ ΕΣΟΔΑ</t>
  </si>
  <si>
    <t>ΣΥΝΟΛΟ ΛΟΙΠΩΝ ΕΣΟΔΩΝ</t>
  </si>
  <si>
    <t>ΣΥΝΟΛΙΚΑ ΕΣΟΔΑ (ΣΕ €)</t>
  </si>
  <si>
    <t xml:space="preserve">ΕΣΟΔΑ ΑΠΟ ΔΙΑΝΥΚΤΕΡΕΥΣΕΙΣ </t>
  </si>
  <si>
    <t>ΕΣΟΔΑ ΑΠΟ ΕΣΤΙΑΣΗ</t>
  </si>
  <si>
    <t>ΣΥΝΟΛΟ ΕΣΟΔΩΝ/ΕΤΟΣ</t>
  </si>
  <si>
    <t xml:space="preserve">ΕΞΟΔΑ ΑΜΟΙΒΗΣ ΕΡΓΑΖΟΜΕΝΩΝ  </t>
  </si>
  <si>
    <t>ΕΞΟΔΑ ΚΑΘΑΡΙΟΤΗΤΑΣ - ΙΜΑΤΙΣΜΟΥ</t>
  </si>
  <si>
    <t>ΣΥΝΟΛΟ ΚΟΣΤΟΥΣ ΠΑΡΟΧΗΣ ΥΠΗΡΕΣΙΩΝ</t>
  </si>
  <si>
    <t xml:space="preserve">ΜΗΝΕΣ ΛΕΙΤΟΥΡΓΙΑΣ ΑΝΑ ΕΤΟΣ </t>
  </si>
  <si>
    <t>ΜΕΣΗ ΕΤΗΣΙΑ ΠΛΗΡΟΤΗΤΑ: (ΣΥΝΟΛΟ ΜΕΣΗΣ ΜΗΝΙΑΙΑΣ  ΠΛΗΡΟΤΗΤΑΣ / ΜΗΝΕΣ ΛΕΙΤΟΥΡΓΙΑΣ ΤΗΣ ΜΟΝΑΔΑΣ ΑΝΑ ΕΤΟΣ)</t>
  </si>
  <si>
    <t>Τα στοιχεία που θα εισαχθούν στα παραπάνω πεδία "λοιπά έσοδα" θα πρέπει να αναλύονται στις παραδοχές βιωσιμότητας της οικονομοτεχνικής μελέτης.</t>
  </si>
  <si>
    <t>ΑΛΛΑ ΕΣΟΔΑ</t>
  </si>
  <si>
    <t>ΕΣΟΔΑ ΤΟΥ ΕΠΕΝΔΥΤΙΚΟΥ ΣΧΕΔΙΟΥ</t>
  </si>
  <si>
    <t xml:space="preserve">ΕΣΟΔΑ ΤΟΥ ΦΟΡΕΑ (ΠΟΥ ΔΕΝ ΣΥΝΔΕΟΝΤΑΙ ΜΕ ΤΗΝ ΕΠΕΝΔΥΣΗ) </t>
  </si>
  <si>
    <t>ΕΙΔΟΣ ΔΑΠΑΝΗΣ ΣΥΝΔΕΟΜΕΝΗΣ ΜΕ ΤΟ ΕΠΕΝΔΥΤΙΚΟ ΣΧΕΔΙΟ</t>
  </si>
  <si>
    <t>ΚΟΣΤΟΣ ΠΑΡΟΧΗΣ ΥΠΗΡΕΣΙΩΝ ΤΟΥ ΕΠΕΝΔΥΤΙΚΟΥ ΣΧΕΔΙΟΥ</t>
  </si>
  <si>
    <t>ΚΟΣΤΟΣ ΠΑΡΑΓΩΓΗΣ / ΠΑΡΟΧΗΣ ΥΠΗΡΕΣΙΩΝ  ΤΟΥ ΦΟΡΕΑ (ΠΟΥ ΔΕΝ ΣΥΝΔΕΕΤΑΙ ΜΕ ΤΗΝ ΕΠΕΝΔΥΣΗ)</t>
  </si>
  <si>
    <t>ΣΥΝΟΛΟ ΕΣΟΔΩΝ ΦΟΡΕΑ</t>
  </si>
  <si>
    <t>ΣΥΝΟΛΟ ΚΟΣΤΟΥΣ ΦΟΡΕΑ</t>
  </si>
  <si>
    <t>ΕΣΟΔΑ - ΚΟΣΤΟΣ ΦΟΡΕΑ ΕΠΕΝΔΥΤΙΚΟΥ ΣΧΕΔΙΟΥ</t>
  </si>
  <si>
    <t>(1) Αποθέματα Τροφίμων - Ποτών</t>
  </si>
  <si>
    <t>(2) Αναγκαία Διαθέσιμα για μισθοδοσία, ΔΕΗ, ΟΤΕ 
     κλπ δαπάνες</t>
  </si>
  <si>
    <t xml:space="preserve"> - Μείον Πιστώσεις Προμήθευτών</t>
  </si>
  <si>
    <t xml:space="preserve"> - Μείον Προκαταβολές πελατών</t>
  </si>
  <si>
    <t xml:space="preserve">(4) Πιστώσεις προς πελατεία  </t>
  </si>
  <si>
    <t>(2) Αναγκαία Διαθέσιμα για μισθοδοσία</t>
  </si>
  <si>
    <t>(3) Λοιπά Αναγκαία Διαθέσιμα (πχ ΔΕΗ, ΟΤΕ)</t>
  </si>
  <si>
    <t>ΕΞΟΔΑ ΔΙΑΤΡΟΦΗΣ ΠΡΟΣΩΠΙΚΟΥ</t>
  </si>
  <si>
    <t>ΕΞΟΔΑ ΣΥΝΤΗΡΗΣΗΣ ΠΑΓΙΩΝ</t>
  </si>
  <si>
    <t>ΑΣΦΑΛΙΣΤΡΑ (ασφάλισης παγίων και αστικής ευθύνης)</t>
  </si>
  <si>
    <t>ΕΞΟΔΑ ΑΝΑΛΩΣΙΜΩΝ ΤΡΟΦΙΜΩΝ ΠΟΤΩΝ</t>
  </si>
  <si>
    <t xml:space="preserve">ΤΕΛΕΥΤΑΙΟ ΕΤΟΣ ΛΕΙΤΟΥΡΓΙΑΣ </t>
  </si>
  <si>
    <t>Το παρόν αρχείο αποτελεί ένα γενικό υπόδειγμα για επενδυτικά σχέδια ξενοδοχειακών μονάδων και δεν μπορεί να καλύπτει όλες τις πιθανές περιπτώσεις επενδυτικών σχεδίων. Ο φορέας θα πρέπει να το αναπροσαρμόζει ανάλογα.</t>
  </si>
  <si>
    <t>Τα απολογιστικά στοιχεία (λογαριασμός εκμετάλλευσης) του φορέα παρουσιάζονται για τα 3 τελευταία έτη πριν την υποβολή της αίτησης.</t>
  </si>
  <si>
    <t>Ενισχυόμενο 
Κόστος</t>
  </si>
  <si>
    <t>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</si>
  <si>
    <r>
      <rPr>
        <b/>
        <sz val="10"/>
        <rFont val="Tahoma"/>
        <family val="2"/>
        <charset val="161"/>
      </rPr>
      <t xml:space="preserve">(i) </t>
    </r>
    <r>
      <rPr>
        <sz val="10"/>
        <rFont val="Tahoma"/>
        <family val="2"/>
        <charset val="161"/>
      </rPr>
      <t>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</si>
  <si>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Μπάρ, Καφετέρια κλπ</t>
  </si>
  <si>
    <r>
      <rPr>
        <b/>
        <sz val="10"/>
        <rFont val="Tahoma"/>
        <family val="2"/>
        <charset val="161"/>
      </rPr>
      <t xml:space="preserve">(i) </t>
    </r>
    <r>
      <rPr>
        <sz val="10"/>
        <rFont val="Tahoma"/>
        <family val="2"/>
        <charset val="161"/>
      </rPr>
      <t xml:space="preserve">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παρακάτω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</si>
  <si>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rPr>
        <b/>
        <sz val="10"/>
        <rFont val="Tahoma"/>
        <family val="2"/>
        <charset val="161"/>
      </rPr>
      <t>(ii)</t>
    </r>
    <r>
      <rPr>
        <sz val="10"/>
        <rFont val="Tahoma"/>
        <family val="2"/>
        <charset val="161"/>
      </rPr>
      <t xml:space="preserve"> 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r>
  </si>
  <si>
    <r>
      <rPr>
        <b/>
        <sz val="10"/>
        <rFont val="Tahoma"/>
        <family val="2"/>
        <charset val="161"/>
      </rPr>
      <t>(i)</t>
    </r>
    <r>
      <rPr>
        <sz val="10"/>
        <rFont val="Tahoma"/>
        <family val="2"/>
        <charset val="161"/>
      </rPr>
      <t xml:space="preserve"> 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παραπάνω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</si>
  <si>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t xml:space="preserve">Στα φύλλα που αφορούν "ΠΛΗΡΟΤΗΤΑ - ΕΣΟΔΑ ΜΟΝΑΔΑΣ" και "ΚΟΣΤΟΣ ΜΟΝΑΔΑΣ" ακολουθείται η εξής λογική: 
Καταγράφονται οι πρόβλέψεις των μεγέθων της μονάδας που συνδέεται με το επενδυτικό σχέδιο (και όχι του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Τα έσοδα και κόστη για το σύνολο του φορέα της επένδυσης συμπληρώνονται στο φύλλο "ΕΣΟΔΑ - ΚΟΣΤΗ ΦΟΡΕΑ".</t>
    </r>
  </si>
  <si>
    <t>ΜΕΣΗ ΜΗΝΙΑΙΑ ΠΛΗΡΟΤΗΤΑ</t>
  </si>
  <si>
    <t>ΤΙΜΗ / ΚΛΙΝΗ / ΔΙΑΝΥΚΤΕΡΕΥΣΗ  ( ΣΕ €)</t>
  </si>
  <si>
    <t>ΣΥΝΟΛΟ ΚΟΣΤΟΥΣ ΠΑΡΟΧΗΣ ΥΠΗΡΕΣΙΩΝ ΜΟΝΑΔΑΣ</t>
  </si>
  <si>
    <t xml:space="preserve">ΣΥΝΟΛΙΚΕΣ ΔΙΑΝΥΚΤΕΡΕΥΣΕΙΣ </t>
  </si>
  <si>
    <t>Μείον : Κόστος παροχής υπηρεσιών</t>
  </si>
  <si>
    <t>ΤΟΚΟΣ</t>
  </si>
  <si>
    <t xml:space="preserve">ΠΟΣΟ ΔΟΣΗΣ </t>
  </si>
  <si>
    <t>ΣΥΝΟΛΙΚΟ ΠΟΣΟ ΛΟΓΙΖΟΜΕΝΩΝ ΔΟΣΕΩΝ ΕΤΗΣΙΩΣ</t>
  </si>
  <si>
    <t>Α. ΠΙΣΤΩΣΕΙΣ ΠΡΟΜΗΘΕΥΤΩΝ 
(ΣΥΝΟΛΙΚΑ ΜΕΤΑ ΤΗΝ ΕΠΕΝΔΥΣΗ)</t>
  </si>
  <si>
    <t>ΠΟΣΟ ΕΤΗΣΙΟΥ ΜΙΣΘΩΜΑΤΟΣ ΠΟΥ ΑΦΟΡΑ ΤΗΝ ΕΞΟΦΛΗΣΗ ΤΗΣ ΑΞΙΑΣ ΚΤΗΣΗΣ 
(ΧΡΕΟΛΥΣΙΟ)</t>
  </si>
  <si>
    <t>Σωρευτικό ΧΡΕΟΛΥΣΙΟ</t>
  </si>
  <si>
    <t>ΑΛΗΚΤΟ ΥΠΟΛΟΙΠΟ (Αρχή Έτους)</t>
  </si>
  <si>
    <t>Σωρευτικό ΧΡΕΟΛΥΣΙΟ
(Τέλος Έτους)</t>
  </si>
  <si>
    <t>Σωρευτικό ΧΡΕΟΛΥΣΙΟ (Τέλος Έτους)</t>
  </si>
  <si>
    <t>ΜΗΧΑΝΗΜΑΤΑ - ΛΟΙΠΟΣ ΜΗΧΑΝΟΛΟΓΙΚΟΣ ΕΞΟΠΛΙΣΜΟΣ - ΤΕΧΝΙΚΕΣ ΕΓΚΑΤΑΣΤΑΣΕΙΣ</t>
  </si>
  <si>
    <t>ΔΑΠΑΝΕΣ ΜΕΛΕΤΩΝ ΚΑΙ ΑΜΟΙΒΕΣ ΣΥΜΒΟΥΛΩΝ ΓΙΑ ΤΗΝ ΠΑΡΑΚΟΛΟΥΘΗΣΗ ΤΟΥ ΕΠΕΝΔΥΤΙΚΟΥ ΣΧΕΔΙΟΥ (μόνο για ΜΜΕ)</t>
  </si>
  <si>
    <t>ΤΟΚΟΙ ΒΡΑΧΥΠΡΟΘΕΣΜΟΥ ΚΕΦ. ΚΙΝΗΣΗΣ</t>
  </si>
  <si>
    <t>ΣΥΝΟΛΟ ΤΟΚΟΧΡΕΩΛΥΣΙΩΝ 
(συμπεριλαμβανομένων μισθωμάτων leasing)</t>
  </si>
  <si>
    <t>ΔΕΙΚΤΗΣ ΔΙΑΤ</t>
  </si>
  <si>
    <t>ΜΕΣΟΣ ΟΡΟΣ 10ΕΤΙΑΣ ΔΙΑΤ</t>
  </si>
  <si>
    <t>ΙΚΑΝΟΤΗΤΑ ΑΠΟΠΛΗΡΩΜΗΣ ΤΟΚΟΧΡΕΩΛΥΣΙΩΝ (ΔΙΑΤ)</t>
  </si>
  <si>
    <t>ΕΠΙΤΟΚΙΟ*</t>
  </si>
  <si>
    <t xml:space="preserve"> ΔΙΑΡΚΕΙΑ ΔΑΝΕΙΟΥ*</t>
  </si>
  <si>
    <t xml:space="preserve">Το αρχείο υποβάλλεται υποχρεωτικά με συναρτήσεις και όχι με τιμές διαφορετικά δεν γίνεται δεκτό. </t>
  </si>
  <si>
    <t>ΚΤΗΡΙΑΚΕΣ ΕΓΚΑΤΑΣΤΑΣΕΙΣ</t>
  </si>
  <si>
    <t xml:space="preserve">ΑΓΟΡΑ ΠΑΓΙΩΝ ΣΤΟΙΧΕΙΩΝ ΕΝΕΡΓΗΤΙΚΟΥ ΜΟΝΑΔΑΣ ΠΟΥ ΕΧΕΙ ΠΑΥΣΕΙ ΤΗ ΛΕΙΤΟΥΡΓΙΑ ΤΗΣ </t>
  </si>
  <si>
    <t>ΑΫΛΑ ΣΤΟΙΧΕΙΑ ΕΝΕΡΓΗΤΙΚΟΥ</t>
  </si>
  <si>
    <t xml:space="preserve">ΑΫΛΑ ΣΤΟΙΧΕΙΑ ΕΝΕΡΓΗΤΙΚΟΥ </t>
  </si>
  <si>
    <t>Υποσύνολο κόστους δαπανών ΟΜΑΔΑΣ Α (ενσώματα &amp; άϋλα)</t>
  </si>
  <si>
    <t>ΓΕΝΙΚΟ ΣΥΝΟΛΟ ΚΟΣΤΟΥΣ ΔΑΠΑΝΩΝ ΟΜΑΔΑΣ Α</t>
  </si>
  <si>
    <t>(*) Εφόσον τεθούν δαπάνες μισθολογικού κόστους, οι λοιπές δαπάνες της Ομάδας Α δεν ενισχύονται (άρ. 8, παρ. 1 περ. γ προκήρυξης)</t>
  </si>
  <si>
    <t xml:space="preserve">1ο ΕΤΟΣ </t>
  </si>
  <si>
    <t>* Τακτικό αποθεματικό:</t>
  </si>
  <si>
    <t>**  Μερίσματα πληρωτέα:</t>
  </si>
  <si>
    <t>ΜΕΡΙΣΜΑΤΑ ΠΛΗΡΩΤΕΑ **</t>
  </si>
  <si>
    <t>ΤΑΚΤΙΚΟ ΑΠΟΘΕΜΑΤΙΚΟ *</t>
  </si>
  <si>
    <t xml:space="preserve">ΜΕΙΟΝ: ΦΟΡΟΣ ΕΙΣΟΔΗΜΑΤΟΣ ΧΡΗΣΗΣ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</si>
  <si>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</si>
  <si>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</si>
  <si>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</si>
  <si>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</si>
  <si>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</si>
  <si>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ΟΜΑΔΑΣ Β</t>
  </si>
  <si>
    <t xml:space="preserve">ΟΜΑΔΑ Β. </t>
  </si>
  <si>
    <t xml:space="preserve">ΔΑΠΑΝΕΣ ΓΙΑ ΣΥΜΒΟΥΛΕΥΤΙΚΕΣ ΥΠΗΡΕΣΙΕΣ (μόνο για νέες ΜΜΕ) </t>
  </si>
  <si>
    <t>ΕΠΙΛΕΞΙΜΟ ΚΟΣΤΟΣ</t>
  </si>
  <si>
    <r>
      <t xml:space="preserve">ΥΨΟΣ ΔΑΝΕΙΟΥ </t>
    </r>
    <r>
      <rPr>
        <b/>
        <sz val="8.5"/>
        <color indexed="10"/>
        <rFont val="Tahoma"/>
        <family val="2"/>
        <charset val="161"/>
      </rPr>
      <t>(*)</t>
    </r>
  </si>
  <si>
    <r>
      <t>ΠΟΣΟ ΣΥΜΒΑΣΗΣ LEASING</t>
    </r>
    <r>
      <rPr>
        <b/>
        <sz val="8.5"/>
        <color indexed="10"/>
        <rFont val="Tahoma"/>
        <family val="2"/>
        <charset val="161"/>
      </rPr>
      <t xml:space="preserve"> (*)</t>
    </r>
  </si>
  <si>
    <r>
      <t xml:space="preserve">ΕΝΙΣΧΥΣΗ ΧΡΗΜΑΤΟΔΟΤΙΚΗΣ ΜΙΣΘΩΣΗΣ </t>
    </r>
    <r>
      <rPr>
        <b/>
        <sz val="8.5"/>
        <color indexed="10"/>
        <rFont val="Tahoma"/>
        <family val="2"/>
        <charset val="161"/>
      </rPr>
      <t>(*)</t>
    </r>
  </si>
  <si>
    <t>Τα απολογιστικά στοιχεία πληρότητας - εσόδων - κόστους συμπληρώνονται μόνο για το τελευταίο έτος πριν την υποβολή της αίτησης και από υφιστάμενους φορείς των οποίων οι μονάδες που συνδέονται με το επενδυτικό σχέδιο είχαν υφιστάμενη δραστηριότητα. Τα στοιχεία αυτά αφορούν τη μονάδα και όχι το σύνολο του φορέα.</t>
  </si>
  <si>
    <t>20..</t>
  </si>
  <si>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</si>
  <si>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</si>
  <si>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</si>
  <si>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</si>
  <si>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</si>
  <si>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</si>
  <si>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</si>
  <si>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</si>
  <si>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</si>
  <si>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</si>
  <si>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</si>
  <si>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</si>
  <si>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</si>
  <si>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</si>
  <si>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</si>
  <si>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</si>
  <si>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</si>
  <si>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</si>
  <si>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</si>
  <si>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</si>
  <si>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</si>
  <si>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</si>
  <si>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</si>
  <si>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</si>
  <si>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</si>
  <si>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</si>
  <si>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</si>
  <si>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</si>
  <si>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</si>
  <si>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</si>
  <si>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</si>
  <si>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</si>
  <si>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</si>
  <si>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</si>
  <si>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</si>
  <si>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</si>
  <si>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</si>
  <si>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</si>
  <si>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</si>
  <si>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</si>
  <si>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</si>
  <si>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r>
      <t xml:space="preserve">Πίνακες Προβλέψεων Βιωσιμότητας και Απολογιστικών Στοιχείων Φορέα για Επενδυτικά Σχέδια στο καθεστώς </t>
    </r>
    <r>
      <rPr>
        <b/>
        <sz val="14"/>
        <color indexed="12"/>
        <rFont val="Arial Greek"/>
        <charset val="161"/>
      </rPr>
      <t>ΕΝΙΣΧΥΣΗ ΤΟΥΡΙΣΤΙΚΩΝ ΕΠΕΝΔΥΣΕΩΝ</t>
    </r>
    <r>
      <rPr>
        <b/>
        <sz val="14"/>
        <rFont val="Arial Greek"/>
        <charset val="161"/>
      </rPr>
      <t>.</t>
    </r>
  </si>
  <si>
    <r>
      <t>Σε περίπτωση εξωτερικής χρηματοδότησης με λήψη δανείου για το οποίο δεν υποβάλλεται έγκριση ή πρόθεση χορήγησης στην οποία αναφέρονται οι όροι, συμπληρώνεται υποχρεωτικά διάρκεια δανείου 10 έτη με επιτόκιο</t>
    </r>
    <r>
      <rPr>
        <b/>
        <sz val="10"/>
        <color rgb="FFFF0000"/>
        <rFont val="Tahoma"/>
        <family val="2"/>
        <charset val="161"/>
      </rPr>
      <t xml:space="preserve"> 7%</t>
    </r>
    <r>
      <rPr>
        <b/>
        <sz val="10"/>
        <rFont val="Tahoma"/>
        <family val="2"/>
        <charset val="161"/>
      </rPr>
      <t>.</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</si>
  <si>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</si>
  <si>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t xml:space="preserve">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</si>
  <si>
    <r>
      <t xml:space="preserve">Προσοχή! 
</t>
    </r>
    <r>
      <rPr>
        <b/>
        <sz val="10"/>
        <color indexed="30"/>
        <rFont val="Tahoma"/>
        <family val="2"/>
        <charset val="161"/>
      </rPr>
      <t>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t>
    </r>
  </si>
  <si>
    <r>
      <t xml:space="preserve">Προσοχή! 
</t>
    </r>
    <r>
      <rPr>
        <b/>
        <sz val="10"/>
        <color indexed="30"/>
        <rFont val="Tahoma"/>
        <family val="2"/>
        <charset val="161"/>
      </rPr>
      <t>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</si>
  <si>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</si>
  <si>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r>
  </si>
  <si>
    <t>ΣΥΝΟΛΟ ΚΟΣΤΟΥΣ ΕΠΕΝΔΥΣΗΣ (Α + ΒΓ)</t>
  </si>
  <si>
    <t>ΔΑΠΑΝΕΣ ΓΙΑ ΕΠΑΓΓΕΛΜΑΤΙΚΗ ΚΑΤΑΡΤΙΣΗ</t>
  </si>
  <si>
    <t>ΔΑΠΑΝΕΣ ΓΙΑ ΣΥΜΜΕΤΟΧΗ ΜΜΕ ΣΕ ΕΜΠΟΡΙΚΕΣ ΕΚΘΕΣΕΙΣ</t>
  </si>
  <si>
    <t>ΕΠΙΛΕΞΙΜΕΣ ΔΑΠΑΝΕΣ ΠΕΡΙΦΕΡΕΙΑΚΩΝ ΕΝΙΣΧΥΣΕΩΝ (άρθρο 6 Ν.4887/2022)</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</si>
  <si>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(άρθρο 7 Ν.4887/2022)</t>
    </r>
  </si>
  <si>
    <t>Κατηγορία 1η:</t>
  </si>
  <si>
    <r>
      <rPr>
        <b/>
        <sz val="8.5"/>
        <rFont val="Verdana"/>
        <family val="2"/>
        <charset val="161"/>
      </rPr>
      <t>Κατηγορία 2η:</t>
    </r>
    <r>
      <rPr>
        <sz val="8.5"/>
        <rFont val="Verdana"/>
        <family val="2"/>
        <charset val="161"/>
      </rPr>
      <t xml:space="preserve"> </t>
    </r>
  </si>
  <si>
    <r>
      <rPr>
        <b/>
        <sz val="8.5"/>
        <rFont val="Verdana"/>
        <family val="2"/>
        <charset val="161"/>
      </rPr>
      <t>Κατηγορία 3η:</t>
    </r>
    <r>
      <rPr>
        <sz val="8.5"/>
        <rFont val="Verdana"/>
        <family val="2"/>
        <charset val="161"/>
      </rPr>
      <t xml:space="preserve"> </t>
    </r>
  </si>
  <si>
    <r>
      <rPr>
        <b/>
        <sz val="8.5"/>
        <rFont val="Verdana"/>
        <family val="2"/>
        <charset val="161"/>
      </rPr>
      <t>Κατηγορία 4η:</t>
    </r>
    <r>
      <rPr>
        <sz val="8.5"/>
        <rFont val="Verdana"/>
        <family val="2"/>
        <charset val="161"/>
      </rPr>
      <t xml:space="preserve"> </t>
    </r>
  </si>
  <si>
    <r>
      <rPr>
        <b/>
        <sz val="8.5"/>
        <rFont val="Verdana"/>
        <family val="2"/>
        <charset val="161"/>
      </rPr>
      <t>Κατηγορία 5η:</t>
    </r>
    <r>
      <rPr>
        <sz val="8.5"/>
        <rFont val="Verdana"/>
        <family val="2"/>
        <charset val="161"/>
      </rPr>
      <t xml:space="preserve"> </t>
    </r>
  </si>
  <si>
    <r>
      <rPr>
        <b/>
        <sz val="8.5"/>
        <rFont val="Verdana"/>
        <family val="2"/>
        <charset val="161"/>
      </rPr>
      <t xml:space="preserve">Κατηγορία 6η: </t>
    </r>
    <r>
      <rPr>
        <sz val="8.5"/>
        <rFont val="Verdana"/>
        <family val="2"/>
        <charset val="161"/>
      </rPr>
      <t xml:space="preserve"> </t>
    </r>
  </si>
  <si>
    <t xml:space="preserve">Κατηγορία 7η: </t>
  </si>
  <si>
    <r>
      <rPr>
        <b/>
        <sz val="10"/>
        <rFont val="Tahoma"/>
        <family val="2"/>
        <charset val="161"/>
      </rPr>
      <t xml:space="preserve">(ii) </t>
    </r>
    <r>
      <rPr>
        <sz val="10"/>
        <rFont val="Tahoma"/>
        <family val="2"/>
        <charset val="161"/>
      </rPr>
      <t>Τα στοιχεία που θα εισαχθούν στα παρακάτω πεδία συμπληρώνονται</t>
    </r>
    <r>
      <rPr>
        <b/>
        <u/>
        <sz val="10"/>
        <rFont val="Tahoma"/>
        <family val="2"/>
        <charset val="161"/>
      </rPr>
      <t xml:space="preserve"> μόνο</t>
    </r>
    <r>
      <rPr>
        <sz val="10"/>
        <rFont val="Tahoma"/>
        <family val="2"/>
        <charset val="161"/>
      </rPr>
      <t xml:space="preserve"> σε περιπτώσεις που το επενδυτικό σχέδιο αφορά </t>
    </r>
    <r>
      <rPr>
        <b/>
        <i/>
        <sz val="10"/>
        <rFont val="Tahoma"/>
        <family val="2"/>
        <charset val="161"/>
      </rPr>
      <t xml:space="preserve">εκσυγχρονισμό ολοκληρωμένης μορφής είτε ξενοδοχειακής μονάδας είτε τουριστικής οργανωμένης κατασκήνωσης (camping) ανάλογα με την αντίστοιχη ΚΥΑ εκσυγχρονισμού  </t>
    </r>
    <r>
      <rPr>
        <sz val="10"/>
        <rFont val="Tahoma"/>
        <family val="2"/>
        <charset val="161"/>
      </rPr>
      <t xml:space="preserve">. </t>
    </r>
  </si>
</sst>
</file>

<file path=xl/styles.xml><?xml version="1.0" encoding="utf-8"?>
<styleSheet xmlns="http://schemas.openxmlformats.org/spreadsheetml/2006/main">
  <numFmts count="14">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70" formatCode="d/m/yyyy;@"/>
    <numFmt numFmtId="171" formatCode="0.0%"/>
    <numFmt numFmtId="172" formatCode="#,##0.0\ &quot;€&quot;;[Red]\-#,##0.0\ &quot;€&quot;"/>
    <numFmt numFmtId="173" formatCode="#,##0\ _€"/>
    <numFmt numFmtId="174" formatCode="_(* #,##0.00&quot;Δρχ&quot;_);_(* \(#,##0.00&quot;Δρχ&quot;\);_(* &quot;-&quot;??&quot;Δρχ &quot;_);_(@_)"/>
    <numFmt numFmtId="175" formatCode="0.0"/>
    <numFmt numFmtId="176" formatCode="0.000"/>
  </numFmts>
  <fonts count="68">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12"/>
      <name val="Arial Greek"/>
      <charset val="161"/>
    </font>
    <font>
      <sz val="10"/>
      <name val="HellasSouv"/>
      <charset val="161"/>
    </font>
    <font>
      <sz val="11"/>
      <name val="Tahoma"/>
      <family val="2"/>
      <charset val="161"/>
    </font>
    <font>
      <sz val="11"/>
      <name val="Arial Greek"/>
      <charset val="161"/>
    </font>
    <font>
      <sz val="10"/>
      <name val="Arial"/>
      <family val="2"/>
      <charset val="161"/>
    </font>
    <font>
      <sz val="8.5"/>
      <name val="Verdana"/>
      <family val="2"/>
      <charset val="161"/>
    </font>
    <font>
      <b/>
      <u/>
      <sz val="10"/>
      <name val="Tahoma"/>
      <family val="2"/>
      <charset val="161"/>
    </font>
    <font>
      <b/>
      <i/>
      <sz val="10"/>
      <name val="Tahoma"/>
      <family val="2"/>
      <charset val="161"/>
    </font>
    <font>
      <b/>
      <sz val="8.5"/>
      <name val="Verdana"/>
      <family val="2"/>
      <charset val="161"/>
    </font>
    <font>
      <b/>
      <sz val="11"/>
      <name val="Tahoma"/>
      <family val="2"/>
      <charset val="161"/>
    </font>
    <font>
      <b/>
      <sz val="14"/>
      <color indexed="12"/>
      <name val="Arial Greek"/>
      <charset val="161"/>
    </font>
    <font>
      <b/>
      <sz val="14"/>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sz val="11"/>
      <color theme="1"/>
      <name val="Calibri"/>
      <family val="2"/>
      <charset val="161"/>
      <scheme val="minor"/>
    </font>
    <font>
      <b/>
      <sz val="10"/>
      <color rgb="FFFF0000"/>
      <name val="Tahoma"/>
      <family val="2"/>
      <charset val="161"/>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37">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0">
    <xf numFmtId="0" fontId="0" fillId="0" borderId="0"/>
    <xf numFmtId="0" fontId="10" fillId="0" borderId="0"/>
    <xf numFmtId="0" fontId="28" fillId="0" borderId="0"/>
    <xf numFmtId="0" fontId="10" fillId="0" borderId="0"/>
    <xf numFmtId="0" fontId="28" fillId="0" borderId="0"/>
    <xf numFmtId="0" fontId="28" fillId="0" borderId="0"/>
    <xf numFmtId="1" fontId="11" fillId="0" borderId="0"/>
    <xf numFmtId="43" fontId="1" fillId="0" borderId="0" applyFont="0" applyFill="0" applyBorder="0" applyAlignment="0" applyProtection="0"/>
    <xf numFmtId="168" fontId="1" fillId="0" borderId="0" applyFont="0" applyFill="0" applyBorder="0" applyAlignment="0" applyProtection="0"/>
    <xf numFmtId="0" fontId="33" fillId="0" borderId="0"/>
    <xf numFmtId="0" fontId="1" fillId="0" borderId="0"/>
    <xf numFmtId="9" fontId="1" fillId="0" borderId="0" applyFont="0" applyFill="0" applyBorder="0" applyAlignment="0" applyProtection="0"/>
    <xf numFmtId="9" fontId="33"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42" fillId="0" borderId="0" applyFont="0" applyFill="0" applyBorder="0" applyAlignment="0" applyProtection="0"/>
    <xf numFmtId="0" fontId="1" fillId="0" borderId="0"/>
    <xf numFmtId="0" fontId="39" fillId="0" borderId="0"/>
    <xf numFmtId="0" fontId="14" fillId="0" borderId="0"/>
    <xf numFmtId="0" fontId="1" fillId="0" borderId="0"/>
    <xf numFmtId="0" fontId="11" fillId="0" borderId="0"/>
    <xf numFmtId="0" fontId="31" fillId="0" borderId="0"/>
    <xf numFmtId="0" fontId="1" fillId="0" borderId="0"/>
    <xf numFmtId="0" fontId="14" fillId="0" borderId="0"/>
    <xf numFmtId="0" fontId="14" fillId="0" borderId="0"/>
    <xf numFmtId="0" fontId="1" fillId="0" borderId="0"/>
    <xf numFmtId="167" fontId="1" fillId="0" borderId="0" applyFont="0" applyFill="0" applyBorder="0" applyAlignment="0" applyProtection="0"/>
    <xf numFmtId="0" fontId="66" fillId="0" borderId="0"/>
    <xf numFmtId="0" fontId="14" fillId="0" borderId="0"/>
    <xf numFmtId="0" fontId="23" fillId="0" borderId="0"/>
  </cellStyleXfs>
  <cellXfs count="502">
    <xf numFmtId="0" fontId="0" fillId="0" borderId="0" xfId="0"/>
    <xf numFmtId="0" fontId="3" fillId="2" borderId="3" xfId="0" applyFont="1" applyFill="1" applyBorder="1" applyAlignment="1">
      <alignment horizontal="center" vertical="center" wrapText="1"/>
    </xf>
    <xf numFmtId="4" fontId="2" fillId="2" borderId="4"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3" borderId="5" xfId="0"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9" fillId="4" borderId="5" xfId="0" applyNumberFormat="1" applyFont="1" applyFill="1" applyBorder="1" applyAlignment="1">
      <alignment horizontal="right" vertical="center" wrapText="1"/>
    </xf>
    <xf numFmtId="4" fontId="2" fillId="3" borderId="5" xfId="0" applyNumberFormat="1" applyFont="1" applyFill="1" applyBorder="1" applyAlignment="1">
      <alignment horizontal="right" vertical="center" wrapText="1"/>
    </xf>
    <xf numFmtId="4" fontId="8" fillId="4" borderId="5" xfId="0" applyNumberFormat="1" applyFont="1" applyFill="1" applyBorder="1" applyAlignment="1">
      <alignment horizontal="right" vertical="center" wrapText="1"/>
    </xf>
    <xf numFmtId="4" fontId="2" fillId="4" borderId="5"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9" fillId="4"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5" xfId="0" applyNumberFormat="1" applyFont="1" applyFill="1" applyBorder="1" applyAlignment="1">
      <alignment horizontal="right" vertical="center" wrapText="1"/>
    </xf>
    <xf numFmtId="4" fontId="2" fillId="5" borderId="5" xfId="0" applyNumberFormat="1" applyFont="1" applyFill="1" applyBorder="1" applyAlignment="1">
      <alignment horizontal="right" vertical="center" wrapText="1"/>
    </xf>
    <xf numFmtId="0" fontId="16" fillId="0" borderId="0" xfId="23" applyFont="1" applyAlignment="1">
      <alignment vertical="center"/>
    </xf>
    <xf numFmtId="49" fontId="3" fillId="3" borderId="3" xfId="23" applyNumberFormat="1" applyFont="1" applyFill="1" applyBorder="1" applyAlignment="1">
      <alignment horizontal="left" vertical="center" wrapText="1"/>
    </xf>
    <xf numFmtId="0" fontId="2" fillId="0" borderId="0" xfId="23" applyFont="1" applyAlignment="1">
      <alignment vertical="center"/>
    </xf>
    <xf numFmtId="49" fontId="3" fillId="2" borderId="3" xfId="23" applyNumberFormat="1" applyFont="1" applyFill="1" applyBorder="1" applyAlignment="1">
      <alignment horizontal="left" vertical="center" wrapText="1"/>
    </xf>
    <xf numFmtId="0" fontId="1" fillId="0" borderId="0" xfId="19" applyFont="1" applyAlignment="1">
      <alignment vertical="center"/>
    </xf>
    <xf numFmtId="166" fontId="22" fillId="0" borderId="0" xfId="19" applyNumberFormat="1" applyFont="1" applyFill="1" applyAlignment="1">
      <alignment vertical="center"/>
    </xf>
    <xf numFmtId="0" fontId="2" fillId="0" borderId="0" xfId="19" applyFont="1" applyAlignment="1">
      <alignment vertical="center"/>
    </xf>
    <xf numFmtId="166" fontId="18" fillId="0" borderId="0" xfId="19" applyNumberFormat="1" applyFont="1" applyFill="1" applyBorder="1" applyAlignment="1" applyProtection="1">
      <alignment vertical="center"/>
      <protection hidden="1"/>
    </xf>
    <xf numFmtId="166" fontId="18" fillId="0" borderId="0" xfId="19" applyNumberFormat="1" applyFont="1" applyFill="1" applyAlignment="1">
      <alignment vertical="center"/>
    </xf>
    <xf numFmtId="0" fontId="2" fillId="6" borderId="0" xfId="19" applyFont="1" applyFill="1" applyAlignment="1" applyProtection="1">
      <alignment vertical="center"/>
      <protection hidden="1"/>
    </xf>
    <xf numFmtId="0" fontId="2" fillId="3" borderId="2" xfId="19" applyFont="1" applyFill="1" applyBorder="1" applyAlignment="1" applyProtection="1">
      <alignment vertical="center"/>
      <protection hidden="1"/>
    </xf>
    <xf numFmtId="0" fontId="2" fillId="3" borderId="2" xfId="19" applyFont="1" applyFill="1" applyBorder="1" applyAlignment="1" applyProtection="1">
      <alignment vertical="center" wrapText="1"/>
      <protection hidden="1"/>
    </xf>
    <xf numFmtId="0" fontId="2" fillId="3" borderId="7" xfId="19" applyFont="1" applyFill="1" applyBorder="1" applyAlignment="1" applyProtection="1">
      <alignment vertical="center" wrapText="1"/>
      <protection hidden="1"/>
    </xf>
    <xf numFmtId="0" fontId="3" fillId="3" borderId="3" xfId="19" applyFont="1" applyFill="1" applyBorder="1" applyAlignment="1" applyProtection="1">
      <alignment vertical="center"/>
      <protection hidden="1"/>
    </xf>
    <xf numFmtId="0" fontId="2" fillId="3" borderId="7"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5" xfId="1" applyNumberFormat="1" applyFont="1" applyFill="1" applyBorder="1" applyAlignment="1" applyProtection="1">
      <alignment vertical="center" shrinkToFit="1"/>
      <protection hidden="1"/>
    </xf>
    <xf numFmtId="1" fontId="3" fillId="3" borderId="8" xfId="19" applyNumberFormat="1" applyFont="1" applyFill="1" applyBorder="1" applyAlignment="1" applyProtection="1">
      <alignment vertical="center" shrinkToFit="1"/>
      <protection hidden="1"/>
    </xf>
    <xf numFmtId="3" fontId="3" fillId="5" borderId="5" xfId="19" applyNumberFormat="1" applyFont="1" applyFill="1" applyBorder="1" applyAlignment="1" applyProtection="1">
      <alignment vertical="center" shrinkToFit="1"/>
      <protection hidden="1"/>
    </xf>
    <xf numFmtId="0" fontId="2" fillId="0" borderId="0" xfId="16" applyFont="1"/>
    <xf numFmtId="3" fontId="2" fillId="3" borderId="5" xfId="20" applyNumberFormat="1" applyFont="1" applyFill="1" applyBorder="1" applyAlignment="1">
      <alignment vertical="center"/>
    </xf>
    <xf numFmtId="10" fontId="3" fillId="3" borderId="5" xfId="11" applyNumberFormat="1" applyFont="1" applyFill="1" applyBorder="1" applyAlignment="1">
      <alignment horizontal="center" vertical="center" shrinkToFit="1"/>
    </xf>
    <xf numFmtId="0" fontId="2" fillId="3" borderId="5" xfId="20" applyFont="1" applyFill="1" applyBorder="1" applyAlignment="1">
      <alignment vertical="center"/>
    </xf>
    <xf numFmtId="166" fontId="3" fillId="3" borderId="5" xfId="20" applyNumberFormat="1" applyFont="1" applyFill="1" applyBorder="1" applyAlignment="1">
      <alignment horizontal="center" vertical="center" shrinkToFit="1"/>
    </xf>
    <xf numFmtId="165" fontId="3" fillId="3" borderId="5" xfId="20" applyNumberFormat="1" applyFont="1" applyFill="1" applyBorder="1" applyAlignment="1">
      <alignment horizontal="center" vertical="center" shrinkToFit="1"/>
    </xf>
    <xf numFmtId="165" fontId="2" fillId="3" borderId="5" xfId="20" applyNumberFormat="1" applyFont="1" applyFill="1" applyBorder="1" applyAlignment="1">
      <alignment horizontal="left" vertical="center" wrapText="1"/>
    </xf>
    <xf numFmtId="8" fontId="3" fillId="5" borderId="5" xfId="26" applyNumberFormat="1" applyFont="1" applyFill="1" applyBorder="1" applyAlignment="1">
      <alignment horizontal="center" vertical="center" shrinkToFit="1"/>
    </xf>
    <xf numFmtId="166" fontId="3" fillId="3" borderId="5" xfId="20" applyNumberFormat="1" applyFont="1" applyFill="1" applyBorder="1" applyAlignment="1">
      <alignment horizontal="center" vertical="center" wrapText="1" shrinkToFit="1"/>
    </xf>
    <xf numFmtId="166" fontId="2" fillId="3" borderId="5" xfId="20" applyNumberFormat="1" applyFont="1" applyFill="1" applyBorder="1" applyAlignment="1">
      <alignment horizontal="center" vertical="center" shrinkToFit="1"/>
    </xf>
    <xf numFmtId="166" fontId="2" fillId="5" borderId="5" xfId="20" applyNumberFormat="1" applyFont="1" applyFill="1" applyBorder="1" applyAlignment="1">
      <alignment horizontal="right" vertical="center" shrinkToFit="1"/>
    </xf>
    <xf numFmtId="0" fontId="2" fillId="0" borderId="0" xfId="24" applyFont="1" applyAlignment="1">
      <alignment vertical="center"/>
    </xf>
    <xf numFmtId="0" fontId="2" fillId="0" borderId="0" xfId="24" applyFont="1" applyFill="1" applyAlignment="1">
      <alignment vertical="center"/>
    </xf>
    <xf numFmtId="0" fontId="2" fillId="0" borderId="0" xfId="24" applyFont="1" applyAlignment="1">
      <alignment vertical="center" wrapText="1"/>
    </xf>
    <xf numFmtId="0" fontId="2" fillId="0" borderId="9" xfId="24" applyFont="1" applyFill="1" applyBorder="1" applyAlignment="1">
      <alignment vertical="center"/>
    </xf>
    <xf numFmtId="170" fontId="2" fillId="0" borderId="0" xfId="24" applyNumberFormat="1" applyFont="1" applyFill="1" applyBorder="1" applyAlignment="1">
      <alignment vertical="center"/>
    </xf>
    <xf numFmtId="165" fontId="2" fillId="0" borderId="0" xfId="24" applyNumberFormat="1" applyFont="1" applyFill="1" applyBorder="1" applyAlignment="1">
      <alignment vertical="center" shrinkToFit="1"/>
    </xf>
    <xf numFmtId="10" fontId="2" fillId="0" borderId="0" xfId="11" applyNumberFormat="1" applyFont="1" applyFill="1" applyBorder="1" applyAlignment="1">
      <alignment vertical="center" shrinkToFit="1"/>
    </xf>
    <xf numFmtId="0" fontId="2" fillId="0" borderId="5" xfId="24" applyFont="1" applyBorder="1" applyAlignment="1">
      <alignment vertical="center" wrapText="1"/>
    </xf>
    <xf numFmtId="0" fontId="2" fillId="3" borderId="5" xfId="24" applyFont="1" applyFill="1" applyBorder="1" applyAlignment="1">
      <alignment horizontal="center" vertical="center" wrapText="1"/>
    </xf>
    <xf numFmtId="165" fontId="2" fillId="0" borderId="10" xfId="24" applyNumberFormat="1" applyFont="1" applyBorder="1" applyAlignment="1">
      <alignment vertical="center" shrinkToFit="1"/>
    </xf>
    <xf numFmtId="0" fontId="0" fillId="0" borderId="0" xfId="0" applyAlignment="1">
      <alignment vertical="center"/>
    </xf>
    <xf numFmtId="0" fontId="3" fillId="0" borderId="11" xfId="24" applyFont="1" applyFill="1" applyBorder="1" applyAlignment="1">
      <alignment vertical="center"/>
    </xf>
    <xf numFmtId="0" fontId="3" fillId="3" borderId="3" xfId="24" applyFont="1" applyFill="1" applyBorder="1" applyAlignment="1">
      <alignment vertical="center"/>
    </xf>
    <xf numFmtId="0" fontId="2" fillId="3" borderId="4" xfId="24" applyFont="1" applyFill="1" applyBorder="1" applyAlignment="1">
      <alignment vertical="center"/>
    </xf>
    <xf numFmtId="0" fontId="2" fillId="3" borderId="12" xfId="24" applyFont="1" applyFill="1" applyBorder="1" applyAlignment="1">
      <alignment vertical="center"/>
    </xf>
    <xf numFmtId="165" fontId="2" fillId="5" borderId="5" xfId="24" applyNumberFormat="1" applyFont="1" applyFill="1" applyBorder="1" applyAlignment="1">
      <alignment vertical="center" shrinkToFit="1"/>
    </xf>
    <xf numFmtId="165" fontId="3" fillId="5" borderId="13" xfId="24" applyNumberFormat="1" applyFont="1" applyFill="1" applyBorder="1" applyAlignment="1">
      <alignment vertical="center" shrinkToFit="1"/>
    </xf>
    <xf numFmtId="165" fontId="3" fillId="5" borderId="10" xfId="24" applyNumberFormat="1" applyFont="1" applyFill="1" applyBorder="1" applyAlignment="1">
      <alignment vertical="center" shrinkToFit="1"/>
    </xf>
    <xf numFmtId="165" fontId="3" fillId="5" borderId="5" xfId="24" applyNumberFormat="1" applyFont="1" applyFill="1" applyBorder="1" applyAlignment="1">
      <alignment vertical="center" shrinkToFit="1"/>
    </xf>
    <xf numFmtId="0" fontId="2" fillId="0" borderId="5" xfId="0" applyFont="1" applyFill="1" applyBorder="1" applyAlignment="1">
      <alignment horizontal="right" vertical="center" wrapText="1"/>
    </xf>
    <xf numFmtId="0" fontId="2" fillId="3" borderId="5" xfId="0"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65" fontId="2" fillId="0" borderId="0" xfId="24" applyNumberFormat="1" applyFont="1" applyAlignment="1">
      <alignment vertical="center" shrinkToFit="1"/>
    </xf>
    <xf numFmtId="0" fontId="3" fillId="0" borderId="5" xfId="24" applyFont="1" applyBorder="1" applyAlignment="1">
      <alignment vertical="center" wrapText="1"/>
    </xf>
    <xf numFmtId="165" fontId="2" fillId="3" borderId="5" xfId="24" applyNumberFormat="1" applyFont="1" applyFill="1" applyBorder="1" applyAlignment="1">
      <alignment vertical="center" shrinkToFit="1"/>
    </xf>
    <xf numFmtId="0" fontId="2" fillId="0" borderId="0" xfId="25" applyFont="1" applyFill="1" applyAlignment="1">
      <alignment vertical="center"/>
    </xf>
    <xf numFmtId="0" fontId="27" fillId="0" borderId="0" xfId="25" applyFont="1" applyFill="1" applyAlignment="1">
      <alignment vertical="center"/>
    </xf>
    <xf numFmtId="0" fontId="27" fillId="0" borderId="14" xfId="1" applyFont="1" applyFill="1" applyBorder="1" applyAlignment="1">
      <alignment vertical="center"/>
    </xf>
    <xf numFmtId="166" fontId="26" fillId="0" borderId="0" xfId="25" applyNumberFormat="1" applyFont="1" applyFill="1" applyAlignment="1">
      <alignment vertical="center"/>
    </xf>
    <xf numFmtId="3" fontId="18" fillId="0" borderId="14" xfId="25" applyNumberFormat="1" applyFont="1" applyFill="1" applyBorder="1" applyAlignment="1">
      <alignment vertical="center" shrinkToFit="1"/>
    </xf>
    <xf numFmtId="166" fontId="18" fillId="0" borderId="0" xfId="25" applyNumberFormat="1" applyFont="1" applyFill="1" applyAlignment="1">
      <alignment vertical="center"/>
    </xf>
    <xf numFmtId="3" fontId="17" fillId="0" borderId="14" xfId="25" applyNumberFormat="1" applyFont="1" applyFill="1" applyBorder="1" applyAlignment="1">
      <alignment vertical="center" shrinkToFit="1"/>
    </xf>
    <xf numFmtId="0" fontId="26" fillId="0" borderId="0" xfId="25" applyFont="1" applyFill="1" applyAlignment="1">
      <alignment vertical="center"/>
    </xf>
    <xf numFmtId="166" fontId="26" fillId="3" borderId="5" xfId="25" applyNumberFormat="1" applyFont="1" applyFill="1" applyBorder="1" applyAlignment="1">
      <alignment vertical="center"/>
    </xf>
    <xf numFmtId="3" fontId="26" fillId="3" borderId="5" xfId="25" applyNumberFormat="1" applyFont="1" applyFill="1" applyBorder="1" applyAlignment="1">
      <alignment vertical="center" shrinkToFit="1"/>
    </xf>
    <xf numFmtId="3" fontId="18" fillId="5" borderId="5" xfId="25" applyNumberFormat="1" applyFont="1" applyFill="1" applyBorder="1" applyAlignment="1">
      <alignment horizontal="right" vertical="center" shrinkToFit="1"/>
    </xf>
    <xf numFmtId="3" fontId="17" fillId="5" borderId="5" xfId="25" applyNumberFormat="1" applyFont="1" applyFill="1" applyBorder="1" applyAlignment="1">
      <alignment horizontal="right" vertical="center" shrinkToFit="1"/>
    </xf>
    <xf numFmtId="166" fontId="3" fillId="3" borderId="5" xfId="1" applyNumberFormat="1" applyFont="1" applyFill="1" applyBorder="1" applyAlignment="1">
      <alignment vertical="center"/>
    </xf>
    <xf numFmtId="0" fontId="3" fillId="3" borderId="5" xfId="25" applyFont="1" applyFill="1" applyBorder="1" applyAlignment="1">
      <alignment vertical="center"/>
    </xf>
    <xf numFmtId="0" fontId="4" fillId="3" borderId="5" xfId="25" applyFont="1" applyFill="1" applyBorder="1" applyAlignment="1">
      <alignment horizontal="right" vertical="center"/>
    </xf>
    <xf numFmtId="0" fontId="2" fillId="0" borderId="0" xfId="24" applyFont="1"/>
    <xf numFmtId="0" fontId="3" fillId="6" borderId="0" xfId="19" applyFont="1" applyFill="1" applyAlignment="1" applyProtection="1">
      <alignment horizontal="left" vertical="center"/>
      <protection hidden="1"/>
    </xf>
    <xf numFmtId="165" fontId="20" fillId="5" borderId="15" xfId="24" applyNumberFormat="1" applyFont="1" applyFill="1" applyBorder="1" applyAlignment="1">
      <alignment horizontal="right" vertical="center" shrinkToFit="1"/>
    </xf>
    <xf numFmtId="10" fontId="2" fillId="3" borderId="5" xfId="19" applyNumberFormat="1" applyFont="1" applyFill="1" applyBorder="1" applyAlignment="1" applyProtection="1">
      <alignment vertical="center"/>
      <protection hidden="1"/>
    </xf>
    <xf numFmtId="0" fontId="2" fillId="3" borderId="5" xfId="19" applyFont="1" applyFill="1" applyBorder="1" applyAlignment="1" applyProtection="1">
      <alignment horizontal="left" vertical="center" indent="1"/>
      <protection hidden="1"/>
    </xf>
    <xf numFmtId="10" fontId="3" fillId="3" borderId="5" xfId="19" applyNumberFormat="1" applyFont="1" applyFill="1" applyBorder="1" applyAlignment="1" applyProtection="1">
      <alignment horizontal="right" vertical="center"/>
      <protection hidden="1"/>
    </xf>
    <xf numFmtId="0" fontId="3" fillId="3" borderId="5" xfId="19" applyFont="1" applyFill="1" applyBorder="1" applyAlignment="1" applyProtection="1">
      <alignment horizontal="left" vertical="center"/>
      <protection hidden="1"/>
    </xf>
    <xf numFmtId="0" fontId="3" fillId="3" borderId="5" xfId="19" applyFont="1" applyFill="1" applyBorder="1" applyAlignment="1" applyProtection="1">
      <alignment horizontal="center" vertical="center"/>
      <protection hidden="1"/>
    </xf>
    <xf numFmtId="0" fontId="2" fillId="0" borderId="5" xfId="24" applyFont="1" applyFill="1" applyBorder="1" applyAlignment="1">
      <alignment vertical="center" wrapText="1"/>
    </xf>
    <xf numFmtId="0" fontId="3" fillId="5" borderId="5" xfId="24" applyFont="1" applyFill="1" applyBorder="1" applyAlignment="1">
      <alignment vertical="center"/>
    </xf>
    <xf numFmtId="0" fontId="2" fillId="0" borderId="0" xfId="24" applyFont="1" applyAlignment="1">
      <alignment wrapText="1"/>
    </xf>
    <xf numFmtId="0" fontId="2" fillId="0" borderId="0" xfId="24" applyFont="1" applyFill="1"/>
    <xf numFmtId="0" fontId="6" fillId="7" borderId="3" xfId="25" applyFont="1" applyFill="1" applyBorder="1" applyAlignment="1">
      <alignment vertical="center"/>
    </xf>
    <xf numFmtId="3" fontId="18" fillId="0" borderId="5" xfId="25" applyNumberFormat="1" applyFont="1" applyFill="1" applyBorder="1" applyAlignment="1">
      <alignment horizontal="right" vertical="center" shrinkToFit="1"/>
    </xf>
    <xf numFmtId="165" fontId="2" fillId="8" borderId="5" xfId="24" applyNumberFormat="1" applyFont="1" applyFill="1" applyBorder="1" applyAlignment="1">
      <alignment vertical="center" shrinkToFit="1"/>
    </xf>
    <xf numFmtId="165" fontId="2" fillId="8" borderId="5" xfId="24" applyNumberFormat="1" applyFont="1" applyFill="1" applyBorder="1" applyAlignment="1">
      <alignment horizontal="center" vertical="center" shrinkToFit="1"/>
    </xf>
    <xf numFmtId="0" fontId="2" fillId="5" borderId="5" xfId="24" applyFont="1" applyFill="1" applyBorder="1" applyAlignment="1">
      <alignment vertical="center"/>
    </xf>
    <xf numFmtId="165" fontId="3" fillId="3" borderId="5" xfId="20" applyNumberFormat="1" applyFont="1" applyFill="1" applyBorder="1" applyAlignment="1">
      <alignment horizontal="center" vertical="center" wrapText="1"/>
    </xf>
    <xf numFmtId="0" fontId="3" fillId="3" borderId="12" xfId="16" applyFont="1" applyFill="1" applyBorder="1" applyAlignment="1">
      <alignment vertical="center" wrapText="1"/>
    </xf>
    <xf numFmtId="166" fontId="30" fillId="3" borderId="5" xfId="20" applyNumberFormat="1" applyFont="1" applyFill="1" applyBorder="1" applyAlignment="1">
      <alignment horizontal="center" vertical="center" wrapText="1" shrinkToFit="1"/>
    </xf>
    <xf numFmtId="0" fontId="2" fillId="3" borderId="7" xfId="24" applyFont="1" applyFill="1" applyBorder="1" applyAlignment="1">
      <alignment horizontal="center" vertical="center" wrapText="1"/>
    </xf>
    <xf numFmtId="165" fontId="2" fillId="5" borderId="13" xfId="24" applyNumberFormat="1" applyFont="1" applyFill="1" applyBorder="1" applyAlignment="1">
      <alignment vertical="center" shrinkToFit="1"/>
    </xf>
    <xf numFmtId="165" fontId="2" fillId="0" borderId="16" xfId="24" applyNumberFormat="1" applyFont="1" applyBorder="1" applyAlignment="1">
      <alignment vertical="center" shrinkToFit="1"/>
    </xf>
    <xf numFmtId="165" fontId="2" fillId="9" borderId="13" xfId="24" applyNumberFormat="1" applyFont="1" applyFill="1" applyBorder="1" applyAlignment="1">
      <alignment vertical="center" shrinkToFit="1"/>
    </xf>
    <xf numFmtId="165" fontId="3" fillId="5" borderId="16" xfId="24" applyNumberFormat="1" applyFont="1" applyFill="1" applyBorder="1" applyAlignment="1">
      <alignment vertical="center" shrinkToFit="1"/>
    </xf>
    <xf numFmtId="165" fontId="2" fillId="3" borderId="13" xfId="24" applyNumberFormat="1" applyFont="1" applyFill="1" applyBorder="1" applyAlignment="1">
      <alignment horizontal="center" vertical="center" wrapText="1"/>
    </xf>
    <xf numFmtId="165" fontId="2" fillId="3" borderId="16" xfId="24" applyNumberFormat="1" applyFont="1" applyFill="1" applyBorder="1" applyAlignment="1">
      <alignment horizontal="center" vertical="center" wrapText="1"/>
    </xf>
    <xf numFmtId="165" fontId="2" fillId="3" borderId="10" xfId="24" applyNumberFormat="1" applyFont="1" applyFill="1" applyBorder="1" applyAlignment="1">
      <alignment horizontal="center" vertical="center" wrapText="1"/>
    </xf>
    <xf numFmtId="10" fontId="2" fillId="8" borderId="5" xfId="24" applyNumberFormat="1" applyFont="1" applyFill="1" applyBorder="1" applyAlignment="1">
      <alignment horizontal="center" vertical="center" shrinkToFit="1"/>
    </xf>
    <xf numFmtId="0" fontId="2" fillId="0" borderId="0" xfId="16" applyFont="1" applyAlignment="1">
      <alignment vertical="center"/>
    </xf>
    <xf numFmtId="0" fontId="3" fillId="0" borderId="0" xfId="16" applyFont="1" applyAlignment="1">
      <alignment vertical="center"/>
    </xf>
    <xf numFmtId="0" fontId="2" fillId="0" borderId="5" xfId="16" applyFont="1" applyBorder="1" applyAlignment="1">
      <alignment vertical="center"/>
    </xf>
    <xf numFmtId="166" fontId="3" fillId="3" borderId="5" xfId="20" applyNumberFormat="1" applyFont="1" applyFill="1" applyBorder="1" applyAlignment="1">
      <alignment horizontal="center" vertical="center" wrapText="1"/>
    </xf>
    <xf numFmtId="166" fontId="3" fillId="3" borderId="5" xfId="20" applyNumberFormat="1" applyFont="1" applyFill="1" applyBorder="1" applyAlignment="1">
      <alignment horizontal="center" vertical="center"/>
    </xf>
    <xf numFmtId="166" fontId="2" fillId="5" borderId="5" xfId="20" applyNumberFormat="1" applyFont="1" applyFill="1" applyBorder="1" applyAlignment="1">
      <alignment horizontal="right" vertical="center"/>
    </xf>
    <xf numFmtId="0" fontId="3" fillId="0" borderId="5" xfId="16" applyFont="1" applyBorder="1" applyAlignment="1">
      <alignment vertical="center"/>
    </xf>
    <xf numFmtId="0" fontId="2" fillId="3" borderId="5" xfId="1" applyFont="1" applyFill="1" applyBorder="1" applyAlignment="1" applyProtection="1">
      <alignment horizontal="center" vertical="center"/>
      <protection hidden="1"/>
    </xf>
    <xf numFmtId="0" fontId="6" fillId="7" borderId="8" xfId="0" applyFont="1" applyFill="1" applyBorder="1" applyAlignment="1">
      <alignment horizontal="left" vertical="center"/>
    </xf>
    <xf numFmtId="0" fontId="0" fillId="7" borderId="17" xfId="0" applyFill="1" applyBorder="1" applyAlignment="1">
      <alignment vertical="center"/>
    </xf>
    <xf numFmtId="0" fontId="0" fillId="7" borderId="18" xfId="0" applyFill="1" applyBorder="1" applyAlignment="1">
      <alignment vertical="center"/>
    </xf>
    <xf numFmtId="0" fontId="19" fillId="7" borderId="19" xfId="0" applyFont="1" applyFill="1" applyBorder="1" applyAlignment="1">
      <alignment horizontal="left" vertical="center"/>
    </xf>
    <xf numFmtId="0" fontId="0" fillId="7" borderId="20" xfId="0" applyFill="1" applyBorder="1" applyAlignment="1">
      <alignment vertical="center"/>
    </xf>
    <xf numFmtId="0" fontId="0" fillId="7" borderId="21" xfId="0" applyFill="1" applyBorder="1" applyAlignment="1">
      <alignment vertical="center"/>
    </xf>
    <xf numFmtId="0" fontId="3" fillId="3"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5"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0" fillId="0" borderId="0" xfId="0" applyAlignment="1">
      <alignment horizontal="center" vertical="center"/>
    </xf>
    <xf numFmtId="3" fontId="3" fillId="10" borderId="5" xfId="19" applyNumberFormat="1" applyFont="1" applyFill="1" applyBorder="1" applyAlignment="1" applyProtection="1">
      <alignment vertical="center" shrinkToFit="1"/>
      <protection hidden="1"/>
    </xf>
    <xf numFmtId="165" fontId="21" fillId="5" borderId="5" xfId="24" applyNumberFormat="1" applyFont="1" applyFill="1" applyBorder="1" applyAlignment="1">
      <alignment horizontal="right" vertical="center" shrinkToFit="1"/>
    </xf>
    <xf numFmtId="0" fontId="2" fillId="7" borderId="4" xfId="25" applyFont="1" applyFill="1" applyBorder="1" applyAlignment="1">
      <alignment vertical="center"/>
    </xf>
    <xf numFmtId="0" fontId="2" fillId="7" borderId="12" xfId="25" applyFont="1" applyFill="1" applyBorder="1" applyAlignment="1">
      <alignment vertical="center"/>
    </xf>
    <xf numFmtId="165" fontId="3" fillId="3" borderId="13" xfId="24" applyNumberFormat="1" applyFont="1" applyFill="1" applyBorder="1" applyAlignment="1">
      <alignment horizontal="center" vertical="center" wrapText="1"/>
    </xf>
    <xf numFmtId="165" fontId="3" fillId="3" borderId="16" xfId="24" applyNumberFormat="1" applyFont="1" applyFill="1" applyBorder="1" applyAlignment="1">
      <alignment horizontal="center" vertical="center" wrapText="1"/>
    </xf>
    <xf numFmtId="165" fontId="3" fillId="3" borderId="10" xfId="24" applyNumberFormat="1" applyFont="1" applyFill="1" applyBorder="1" applyAlignment="1">
      <alignment horizontal="center" vertical="center" wrapText="1"/>
    </xf>
    <xf numFmtId="0" fontId="2" fillId="0" borderId="5" xfId="24" applyFont="1" applyFill="1" applyBorder="1" applyAlignment="1">
      <alignment horizontal="left" vertical="center" wrapText="1"/>
    </xf>
    <xf numFmtId="0" fontId="3" fillId="0" borderId="5" xfId="24" applyFont="1" applyFill="1" applyBorder="1" applyAlignment="1">
      <alignment horizontal="left" vertical="center" wrapText="1"/>
    </xf>
    <xf numFmtId="3" fontId="2" fillId="5" borderId="5" xfId="24" applyNumberFormat="1" applyFont="1" applyFill="1" applyBorder="1" applyAlignment="1">
      <alignment vertical="center"/>
    </xf>
    <xf numFmtId="3" fontId="20" fillId="5" borderId="5" xfId="7" applyNumberFormat="1" applyFont="1" applyFill="1" applyBorder="1" applyAlignment="1">
      <alignment horizontal="right" vertical="center" shrinkToFit="1"/>
    </xf>
    <xf numFmtId="3" fontId="20" fillId="3" borderId="5" xfId="7" applyNumberFormat="1" applyFont="1" applyFill="1" applyBorder="1" applyAlignment="1">
      <alignment horizontal="right" vertical="center" shrinkToFit="1"/>
    </xf>
    <xf numFmtId="3" fontId="21" fillId="5" borderId="5" xfId="7" applyNumberFormat="1" applyFont="1" applyFill="1" applyBorder="1" applyAlignment="1">
      <alignment horizontal="right" vertical="center" shrinkToFit="1"/>
    </xf>
    <xf numFmtId="0" fontId="18" fillId="0" borderId="0" xfId="21" applyFont="1" applyFill="1" applyAlignment="1">
      <alignment vertical="center"/>
    </xf>
    <xf numFmtId="0" fontId="18" fillId="0" borderId="0" xfId="21" applyFont="1" applyFill="1" applyBorder="1" applyAlignment="1">
      <alignment vertical="center"/>
    </xf>
    <xf numFmtId="171" fontId="7" fillId="3" borderId="5" xfId="12" applyNumberFormat="1" applyFont="1" applyFill="1" applyBorder="1" applyAlignment="1">
      <alignment horizontal="center" vertical="center" shrinkToFit="1"/>
    </xf>
    <xf numFmtId="0" fontId="18" fillId="0" borderId="0" xfId="21" applyFont="1" applyFill="1" applyAlignment="1">
      <alignment vertical="center" wrapText="1"/>
    </xf>
    <xf numFmtId="0" fontId="35" fillId="0" borderId="0" xfId="21" applyFont="1" applyFill="1" applyAlignment="1">
      <alignment horizontal="right" vertical="center"/>
    </xf>
    <xf numFmtId="0" fontId="36" fillId="0" borderId="0" xfId="21" applyFont="1" applyFill="1" applyAlignment="1">
      <alignment vertical="center"/>
    </xf>
    <xf numFmtId="49" fontId="35" fillId="0" borderId="0" xfId="21" applyNumberFormat="1" applyFont="1" applyFill="1" applyAlignment="1">
      <alignment horizontal="right" vertical="center"/>
    </xf>
    <xf numFmtId="171" fontId="37" fillId="0" borderId="5" xfId="12" applyNumberFormat="1" applyFont="1" applyFill="1" applyBorder="1" applyAlignment="1">
      <alignment horizontal="center" vertical="center" shrinkToFit="1"/>
    </xf>
    <xf numFmtId="0" fontId="2" fillId="0" borderId="0" xfId="21" applyFont="1" applyFill="1" applyAlignment="1">
      <alignment horizontal="right" vertical="center" wrapText="1"/>
    </xf>
    <xf numFmtId="0" fontId="35" fillId="0" borderId="0" xfId="21" applyFont="1" applyFill="1" applyAlignment="1">
      <alignment vertical="center"/>
    </xf>
    <xf numFmtId="3" fontId="2" fillId="0" borderId="5" xfId="21" applyNumberFormat="1" applyFont="1" applyFill="1" applyBorder="1" applyAlignment="1">
      <alignment vertical="center" wrapText="1"/>
    </xf>
    <xf numFmtId="166" fontId="17" fillId="0" borderId="5" xfId="1" applyNumberFormat="1" applyFont="1" applyFill="1" applyBorder="1" applyAlignment="1">
      <alignment vertical="center"/>
    </xf>
    <xf numFmtId="0" fontId="4" fillId="0" borderId="5" xfId="1" applyFont="1" applyFill="1" applyBorder="1" applyAlignment="1">
      <alignment vertical="center"/>
    </xf>
    <xf numFmtId="49" fontId="18" fillId="0" borderId="5" xfId="1" applyNumberFormat="1" applyFont="1" applyFill="1" applyBorder="1" applyAlignment="1">
      <alignment horizontal="left" vertical="center" wrapText="1"/>
    </xf>
    <xf numFmtId="0" fontId="27" fillId="0" borderId="5" xfId="1" applyFont="1" applyFill="1" applyBorder="1" applyAlignment="1">
      <alignment vertical="center"/>
    </xf>
    <xf numFmtId="0" fontId="4" fillId="0" borderId="5" xfId="25" applyFont="1" applyFill="1" applyBorder="1" applyAlignment="1">
      <alignment vertical="center"/>
    </xf>
    <xf numFmtId="0" fontId="2" fillId="0" borderId="0" xfId="21" applyFont="1" applyFill="1" applyAlignment="1">
      <alignment horizontal="center" vertical="center"/>
    </xf>
    <xf numFmtId="3" fontId="17" fillId="0" borderId="5" xfId="25" applyNumberFormat="1" applyFont="1" applyFill="1" applyBorder="1" applyAlignment="1">
      <alignment vertical="center" shrinkToFit="1"/>
    </xf>
    <xf numFmtId="0" fontId="0" fillId="0" borderId="0" xfId="0" applyAlignment="1">
      <alignment vertical="center" wrapText="1"/>
    </xf>
    <xf numFmtId="0" fontId="38" fillId="0" borderId="5"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14" xfId="1" applyNumberFormat="1" applyFont="1" applyFill="1" applyBorder="1" applyAlignment="1" applyProtection="1">
      <alignment vertical="center" shrinkToFit="1"/>
      <protection hidden="1"/>
    </xf>
    <xf numFmtId="0" fontId="2" fillId="3" borderId="5" xfId="16" applyFont="1" applyFill="1" applyBorder="1" applyAlignment="1">
      <alignment vertical="center"/>
    </xf>
    <xf numFmtId="0" fontId="2" fillId="5" borderId="5" xfId="16" applyFont="1" applyFill="1" applyBorder="1" applyAlignment="1">
      <alignment vertical="center"/>
    </xf>
    <xf numFmtId="0" fontId="4" fillId="0" borderId="0" xfId="0" applyFont="1" applyFill="1" applyBorder="1" applyAlignment="1">
      <alignment horizontal="center" vertical="center" wrapText="1"/>
    </xf>
    <xf numFmtId="3" fontId="2" fillId="0" borderId="0" xfId="20" applyNumberFormat="1" applyFont="1" applyFill="1" applyBorder="1" applyAlignment="1">
      <alignment vertical="center"/>
    </xf>
    <xf numFmtId="0" fontId="2" fillId="0" borderId="0" xfId="20" applyFont="1" applyFill="1" applyBorder="1" applyAlignment="1">
      <alignment horizontal="center" vertical="center"/>
    </xf>
    <xf numFmtId="0" fontId="2" fillId="0" borderId="0" xfId="20" applyFont="1" applyFill="1" applyBorder="1" applyAlignment="1">
      <alignment vertical="center"/>
    </xf>
    <xf numFmtId="0" fontId="3" fillId="3" borderId="3" xfId="19" applyFont="1" applyFill="1" applyBorder="1" applyAlignment="1" applyProtection="1">
      <alignment vertical="center" wrapText="1"/>
      <protection hidden="1"/>
    </xf>
    <xf numFmtId="0" fontId="2" fillId="3" borderId="5" xfId="24" applyFont="1" applyFill="1" applyBorder="1" applyAlignment="1">
      <alignment horizontal="left" vertical="center" wrapText="1" indent="1"/>
    </xf>
    <xf numFmtId="0" fontId="3" fillId="3" borderId="5" xfId="24" applyFont="1" applyFill="1" applyBorder="1" applyAlignment="1">
      <alignment vertical="center" wrapText="1"/>
    </xf>
    <xf numFmtId="0" fontId="3" fillId="7" borderId="5" xfId="24" applyFont="1" applyFill="1" applyBorder="1" applyAlignment="1">
      <alignment vertical="center" wrapText="1"/>
    </xf>
    <xf numFmtId="3" fontId="2" fillId="5" borderId="5" xfId="24" applyNumberFormat="1" applyFont="1" applyFill="1" applyBorder="1" applyAlignment="1">
      <alignment vertical="center" shrinkToFit="1"/>
    </xf>
    <xf numFmtId="3" fontId="18" fillId="3" borderId="5" xfId="25" applyNumberFormat="1" applyFont="1" applyFill="1" applyBorder="1" applyAlignment="1">
      <alignment horizontal="right" vertical="center" shrinkToFit="1"/>
    </xf>
    <xf numFmtId="3" fontId="18" fillId="0" borderId="5" xfId="25" applyNumberFormat="1" applyFont="1" applyFill="1" applyBorder="1" applyAlignment="1">
      <alignment vertical="center" shrinkToFit="1"/>
    </xf>
    <xf numFmtId="0" fontId="2" fillId="3" borderId="5" xfId="24" applyFont="1" applyFill="1" applyBorder="1"/>
    <xf numFmtId="0" fontId="6" fillId="0" borderId="5" xfId="24" applyFont="1" applyFill="1" applyBorder="1" applyAlignment="1">
      <alignment horizontal="left" vertical="center" wrapText="1"/>
    </xf>
    <xf numFmtId="0" fontId="2" fillId="0" borderId="0" xfId="0" applyFont="1" applyAlignment="1">
      <alignment vertical="center"/>
    </xf>
    <xf numFmtId="0" fontId="3" fillId="2" borderId="5" xfId="22" applyFont="1" applyFill="1" applyBorder="1" applyAlignment="1">
      <alignment horizontal="center" vertical="center"/>
    </xf>
    <xf numFmtId="0" fontId="3" fillId="2" borderId="5" xfId="22" applyFont="1" applyFill="1" applyBorder="1" applyAlignment="1">
      <alignment horizontal="center" vertical="center" wrapText="1"/>
    </xf>
    <xf numFmtId="49" fontId="17" fillId="2" borderId="5" xfId="2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22" applyFont="1" applyFill="1" applyBorder="1" applyAlignment="1">
      <alignment horizontal="center" vertical="center" wrapText="1" shrinkToFit="1"/>
    </xf>
    <xf numFmtId="165" fontId="3" fillId="3" borderId="5" xfId="10" applyNumberFormat="1" applyFont="1" applyFill="1" applyBorder="1" applyAlignment="1">
      <alignment horizontal="center" vertical="center"/>
    </xf>
    <xf numFmtId="165" fontId="3" fillId="5" borderId="5" xfId="22" applyNumberFormat="1" applyFont="1" applyFill="1" applyBorder="1" applyAlignment="1">
      <alignment horizontal="center" vertical="center"/>
    </xf>
    <xf numFmtId="0" fontId="2" fillId="2" borderId="5" xfId="22" applyFont="1" applyFill="1" applyBorder="1" applyAlignment="1">
      <alignment horizontal="center" vertical="center"/>
    </xf>
    <xf numFmtId="171" fontId="2" fillId="3" borderId="5" xfId="11" applyNumberFormat="1" applyFont="1" applyFill="1" applyBorder="1" applyAlignment="1">
      <alignment horizontal="center" vertical="center" shrinkToFit="1"/>
    </xf>
    <xf numFmtId="172" fontId="2" fillId="3" borderId="5" xfId="10" applyNumberFormat="1" applyFont="1" applyFill="1" applyBorder="1" applyAlignment="1">
      <alignment horizontal="center" vertical="center" shrinkToFit="1"/>
    </xf>
    <xf numFmtId="0" fontId="2" fillId="2" borderId="5" xfId="0" applyFont="1" applyFill="1" applyBorder="1" applyAlignment="1">
      <alignment horizontal="center" vertical="center"/>
    </xf>
    <xf numFmtId="3" fontId="2" fillId="5" borderId="5" xfId="0" applyNumberFormat="1" applyFont="1" applyFill="1" applyBorder="1" applyAlignment="1">
      <alignment horizontal="center" vertical="center"/>
    </xf>
    <xf numFmtId="0" fontId="3" fillId="2" borderId="5" xfId="22" applyFont="1" applyFill="1" applyBorder="1" applyAlignment="1">
      <alignment horizontal="left" vertical="center" wrapText="1"/>
    </xf>
    <xf numFmtId="10" fontId="2" fillId="0" borderId="0" xfId="0" applyNumberFormat="1" applyFont="1" applyAlignment="1">
      <alignment vertical="center"/>
    </xf>
    <xf numFmtId="172" fontId="3" fillId="0" borderId="22" xfId="10" applyNumberFormat="1" applyFont="1" applyFill="1" applyBorder="1" applyAlignment="1">
      <alignment horizontal="center" vertical="center" shrinkToFit="1"/>
    </xf>
    <xf numFmtId="3" fontId="3" fillId="5" borderId="5" xfId="0" applyNumberFormat="1" applyFont="1" applyFill="1" applyBorder="1" applyAlignment="1">
      <alignment horizontal="center" vertical="center"/>
    </xf>
    <xf numFmtId="172" fontId="3" fillId="0" borderId="0" xfId="10" applyNumberFormat="1" applyFont="1" applyFill="1" applyBorder="1" applyAlignment="1">
      <alignment horizontal="center" vertical="center" shrinkToFit="1"/>
    </xf>
    <xf numFmtId="49" fontId="18" fillId="2" borderId="5" xfId="17"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65" fontId="2" fillId="2" borderId="5" xfId="17"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2" borderId="5" xfId="17" applyFont="1" applyFill="1" applyBorder="1" applyAlignment="1">
      <alignment horizontal="center" vertical="center" wrapText="1"/>
    </xf>
    <xf numFmtId="10" fontId="2" fillId="3" borderId="5" xfId="0" applyNumberFormat="1" applyFont="1" applyFill="1" applyBorder="1" applyAlignment="1">
      <alignment horizontal="center" vertical="center"/>
    </xf>
    <xf numFmtId="0" fontId="2" fillId="0" borderId="0" xfId="0" applyFont="1" applyBorder="1" applyAlignment="1">
      <alignment vertical="center"/>
    </xf>
    <xf numFmtId="0" fontId="17" fillId="2" borderId="5" xfId="10" applyFont="1" applyFill="1" applyBorder="1" applyAlignment="1">
      <alignment horizontal="center" vertical="center" wrapText="1"/>
    </xf>
    <xf numFmtId="3" fontId="17" fillId="5" borderId="5" xfId="10" applyNumberFormat="1" applyFont="1" applyFill="1" applyBorder="1" applyAlignment="1">
      <alignment horizontal="center" vertical="center"/>
    </xf>
    <xf numFmtId="0" fontId="2" fillId="2" borderId="5" xfId="0" applyFont="1" applyFill="1" applyBorder="1" applyAlignment="1">
      <alignment vertical="center"/>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2" borderId="5" xfId="0" applyFont="1" applyFill="1" applyBorder="1" applyAlignment="1">
      <alignment horizontal="center" vertical="center"/>
    </xf>
    <xf numFmtId="3" fontId="2" fillId="5" borderId="6" xfId="0" applyNumberFormat="1" applyFont="1" applyFill="1" applyBorder="1" applyAlignment="1">
      <alignment horizontal="center" vertical="center"/>
    </xf>
    <xf numFmtId="173" fontId="2" fillId="5" borderId="5" xfId="0" applyNumberFormat="1" applyFont="1" applyFill="1" applyBorder="1" applyAlignment="1">
      <alignment horizontal="center" vertical="center"/>
    </xf>
    <xf numFmtId="49" fontId="3" fillId="2" borderId="5" xfId="23" applyNumberFormat="1" applyFont="1" applyFill="1" applyBorder="1" applyAlignment="1">
      <alignment horizontal="center" vertical="center" wrapText="1"/>
    </xf>
    <xf numFmtId="49" fontId="2" fillId="2" borderId="3" xfId="23" applyNumberFormat="1" applyFont="1" applyFill="1" applyBorder="1" applyAlignment="1">
      <alignment horizontal="left" vertical="center" wrapText="1"/>
    </xf>
    <xf numFmtId="4" fontId="20" fillId="3" borderId="5" xfId="7" applyNumberFormat="1" applyFont="1" applyFill="1" applyBorder="1" applyAlignment="1">
      <alignment horizontal="right" vertical="center" shrinkToFit="1"/>
    </xf>
    <xf numFmtId="49" fontId="2" fillId="2" borderId="5" xfId="23" applyNumberFormat="1" applyFont="1" applyFill="1" applyBorder="1" applyAlignment="1">
      <alignment vertical="center" wrapText="1"/>
    </xf>
    <xf numFmtId="49" fontId="19" fillId="2" borderId="5" xfId="23" applyNumberFormat="1" applyFont="1" applyFill="1" applyBorder="1" applyAlignment="1">
      <alignment horizontal="center" vertical="center" wrapText="1"/>
    </xf>
    <xf numFmtId="3" fontId="21" fillId="5" borderId="5" xfId="7" applyNumberFormat="1" applyFont="1" applyFill="1" applyBorder="1" applyAlignment="1">
      <alignment horizontal="center" vertical="center" shrinkToFit="1"/>
    </xf>
    <xf numFmtId="1" fontId="2" fillId="3" borderId="5" xfId="11" applyNumberFormat="1" applyFont="1" applyFill="1" applyBorder="1" applyAlignment="1">
      <alignment horizontal="center" vertical="center" shrinkToFit="1"/>
    </xf>
    <xf numFmtId="171" fontId="3" fillId="5" borderId="5" xfId="22"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0" borderId="0" xfId="0" applyFont="1" applyFill="1" applyBorder="1" applyAlignment="1">
      <alignment horizontal="center" vertical="center"/>
    </xf>
    <xf numFmtId="3" fontId="2" fillId="0" borderId="0" xfId="0" applyNumberFormat="1" applyFont="1" applyFill="1" applyBorder="1" applyAlignment="1">
      <alignment horizontal="center" vertical="center"/>
    </xf>
    <xf numFmtId="0" fontId="3" fillId="0" borderId="0" xfId="23" applyFont="1" applyAlignment="1">
      <alignment vertical="center"/>
    </xf>
    <xf numFmtId="49" fontId="2" fillId="2" borderId="5" xfId="23" applyNumberFormat="1" applyFont="1" applyFill="1" applyBorder="1" applyAlignment="1">
      <alignment horizontal="left" vertical="center" wrapText="1"/>
    </xf>
    <xf numFmtId="164" fontId="27" fillId="5" borderId="5" xfId="25" applyNumberFormat="1" applyFont="1" applyFill="1" applyBorder="1" applyAlignment="1">
      <alignment vertical="center"/>
    </xf>
    <xf numFmtId="0" fontId="3" fillId="2" borderId="6" xfId="0" applyFont="1" applyFill="1" applyBorder="1" applyAlignment="1">
      <alignment horizontal="center" vertical="center" wrapText="1"/>
    </xf>
    <xf numFmtId="165" fontId="3" fillId="3" borderId="5" xfId="24" applyNumberFormat="1" applyFont="1" applyFill="1" applyBorder="1" applyAlignment="1">
      <alignment vertical="center" shrinkToFit="1"/>
    </xf>
    <xf numFmtId="0" fontId="2" fillId="2" borderId="0" xfId="0" applyFont="1" applyFill="1" applyAlignment="1">
      <alignment vertical="center"/>
    </xf>
    <xf numFmtId="0" fontId="27" fillId="2" borderId="5" xfId="0" applyFont="1" applyFill="1" applyBorder="1" applyAlignment="1">
      <alignment horizontal="center" vertical="center" wrapText="1"/>
    </xf>
    <xf numFmtId="0" fontId="0" fillId="0" borderId="0" xfId="0" applyAlignment="1">
      <alignment horizontal="center" vertical="top" wrapText="1"/>
    </xf>
    <xf numFmtId="0" fontId="8" fillId="0" borderId="0" xfId="0" applyFont="1" applyAlignment="1">
      <alignment vertical="center"/>
    </xf>
    <xf numFmtId="0" fontId="2" fillId="4" borderId="5" xfId="0" applyFont="1" applyFill="1" applyBorder="1" applyAlignment="1">
      <alignment horizontal="center" vertical="center" wrapText="1"/>
    </xf>
    <xf numFmtId="4" fontId="9" fillId="4" borderId="19" xfId="0" applyNumberFormat="1"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3" fillId="5" borderId="3" xfId="0" applyNumberFormat="1" applyFont="1" applyFill="1" applyBorder="1" applyAlignment="1">
      <alignment horizontal="right" vertical="center" wrapText="1"/>
    </xf>
    <xf numFmtId="4" fontId="2" fillId="4" borderId="3" xfId="0" applyNumberFormat="1" applyFont="1" applyFill="1" applyBorder="1" applyAlignment="1">
      <alignment horizontal="right" vertical="center" wrapText="1"/>
    </xf>
    <xf numFmtId="4" fontId="2" fillId="5" borderId="3" xfId="0" applyNumberFormat="1" applyFont="1" applyFill="1" applyBorder="1" applyAlignment="1">
      <alignment horizontal="right" vertical="center" wrapText="1"/>
    </xf>
    <xf numFmtId="4" fontId="3" fillId="3" borderId="23" xfId="0" applyNumberFormat="1" applyFont="1" applyFill="1" applyBorder="1" applyAlignment="1">
      <alignment horizontal="right" vertical="center" wrapText="1"/>
    </xf>
    <xf numFmtId="4" fontId="2" fillId="3" borderId="23" xfId="0" applyNumberFormat="1" applyFont="1" applyFill="1" applyBorder="1" applyAlignment="1">
      <alignment horizontal="right" vertical="center" wrapText="1"/>
    </xf>
    <xf numFmtId="4" fontId="3" fillId="5" borderId="23" xfId="0" applyNumberFormat="1" applyFont="1" applyFill="1" applyBorder="1" applyAlignment="1">
      <alignment horizontal="right" vertical="center" wrapText="1"/>
    </xf>
    <xf numFmtId="4" fontId="2" fillId="5" borderId="23" xfId="0" applyNumberFormat="1" applyFont="1" applyFill="1" applyBorder="1" applyAlignment="1">
      <alignment horizontal="right" vertical="center" wrapText="1"/>
    </xf>
    <xf numFmtId="4" fontId="3" fillId="0" borderId="24" xfId="0" applyNumberFormat="1" applyFont="1" applyFill="1" applyBorder="1" applyAlignment="1">
      <alignment horizontal="right" vertical="center" wrapText="1"/>
    </xf>
    <xf numFmtId="0" fontId="2" fillId="3" borderId="2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5" xfId="0" applyFont="1" applyFill="1" applyBorder="1" applyAlignment="1">
      <alignment vertical="center" wrapText="1"/>
    </xf>
    <xf numFmtId="0" fontId="4" fillId="2" borderId="5" xfId="0" applyFont="1" applyFill="1" applyBorder="1" applyAlignment="1">
      <alignment horizontal="center" vertical="center" wrapText="1"/>
    </xf>
    <xf numFmtId="49" fontId="2" fillId="2" borderId="5" xfId="23"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3" fillId="2" borderId="4" xfId="0" applyNumberFormat="1" applyFont="1" applyFill="1" applyBorder="1" applyAlignment="1">
      <alignment horizontal="left" vertical="center"/>
    </xf>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0" fontId="34" fillId="2" borderId="5" xfId="0" applyFont="1" applyFill="1" applyBorder="1" applyAlignment="1">
      <alignment horizontal="left" vertical="center" wrapText="1"/>
    </xf>
    <xf numFmtId="4" fontId="3" fillId="2" borderId="4"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0" fillId="0" borderId="0" xfId="0" applyFill="1" applyAlignment="1">
      <alignment vertical="center" wrapText="1"/>
    </xf>
    <xf numFmtId="0" fontId="2" fillId="0" borderId="5" xfId="16" applyFont="1" applyBorder="1"/>
    <xf numFmtId="0" fontId="2" fillId="10" borderId="5" xfId="16" applyFont="1" applyFill="1" applyBorder="1"/>
    <xf numFmtId="165" fontId="2" fillId="10" borderId="5" xfId="24" applyNumberFormat="1" applyFont="1" applyFill="1" applyBorder="1" applyAlignment="1">
      <alignment vertical="center"/>
    </xf>
    <xf numFmtId="165" fontId="2" fillId="5" borderId="5" xfId="24" applyNumberFormat="1" applyFont="1" applyFill="1" applyBorder="1" applyAlignment="1">
      <alignment horizontal="right" vertical="center"/>
    </xf>
    <xf numFmtId="165" fontId="3" fillId="5" borderId="5" xfId="24" applyNumberFormat="1" applyFont="1" applyFill="1" applyBorder="1" applyAlignment="1">
      <alignment horizontal="right" vertical="center"/>
    </xf>
    <xf numFmtId="165" fontId="2" fillId="3" borderId="25" xfId="24" applyNumberFormat="1" applyFont="1" applyFill="1" applyBorder="1" applyAlignment="1">
      <alignment horizontal="center" vertical="center" wrapText="1"/>
    </xf>
    <xf numFmtId="165" fontId="2" fillId="3" borderId="26" xfId="24" applyNumberFormat="1" applyFont="1" applyFill="1" applyBorder="1" applyAlignment="1">
      <alignment horizontal="center" vertical="center" wrapText="1"/>
    </xf>
    <xf numFmtId="165" fontId="3" fillId="3" borderId="26" xfId="24" applyNumberFormat="1" applyFont="1" applyFill="1" applyBorder="1" applyAlignment="1">
      <alignment horizontal="center" vertical="center" wrapText="1"/>
    </xf>
    <xf numFmtId="165" fontId="2" fillId="3" borderId="5" xfId="24" applyNumberFormat="1" applyFont="1" applyFill="1" applyBorder="1" applyAlignment="1">
      <alignment vertical="center"/>
    </xf>
    <xf numFmtId="165" fontId="3" fillId="3" borderId="25" xfId="24" applyNumberFormat="1" applyFont="1" applyFill="1" applyBorder="1" applyAlignment="1">
      <alignment horizontal="center" vertical="center" wrapText="1"/>
    </xf>
    <xf numFmtId="0" fontId="2" fillId="0" borderId="5" xfId="24" applyFont="1" applyBorder="1" applyAlignment="1">
      <alignment horizontal="center" vertical="center" wrapText="1"/>
    </xf>
    <xf numFmtId="0" fontId="2" fillId="3" borderId="3" xfId="0" applyFont="1" applyFill="1" applyBorder="1" applyAlignment="1">
      <alignment vertical="center" wrapText="1"/>
    </xf>
    <xf numFmtId="0" fontId="3" fillId="3" borderId="5" xfId="24" applyFont="1" applyFill="1" applyBorder="1" applyAlignment="1">
      <alignment horizontal="left" vertical="center" wrapText="1"/>
    </xf>
    <xf numFmtId="0" fontId="2" fillId="0" borderId="5" xfId="24" applyFont="1" applyFill="1" applyBorder="1" applyAlignment="1">
      <alignment horizontal="left" vertical="center" wrapText="1" indent="1"/>
    </xf>
    <xf numFmtId="3" fontId="3" fillId="5" borderId="5" xfId="24" applyNumberFormat="1" applyFont="1" applyFill="1" applyBorder="1" applyAlignment="1">
      <alignment vertical="center"/>
    </xf>
    <xf numFmtId="4" fontId="3" fillId="5" borderId="5" xfId="24" applyNumberFormat="1" applyFont="1" applyFill="1" applyBorder="1" applyAlignment="1">
      <alignment horizontal="right" vertical="center"/>
    </xf>
    <xf numFmtId="166" fontId="3" fillId="5" borderId="5" xfId="24" applyNumberFormat="1" applyFont="1" applyFill="1" applyBorder="1" applyAlignment="1">
      <alignment horizontal="right" vertical="center"/>
    </xf>
    <xf numFmtId="166" fontId="2" fillId="0" borderId="17" xfId="24" applyNumberFormat="1" applyFont="1" applyBorder="1" applyAlignment="1">
      <alignment vertical="center"/>
    </xf>
    <xf numFmtId="0" fontId="23" fillId="0" borderId="0" xfId="27" applyFont="1" applyFill="1" applyAlignment="1" applyProtection="1">
      <alignment horizontal="center" vertical="center"/>
      <protection locked="0"/>
    </xf>
    <xf numFmtId="0" fontId="23" fillId="0" borderId="0" xfId="27" applyFont="1" applyAlignment="1" applyProtection="1">
      <alignment horizontal="center" vertical="center"/>
      <protection locked="0"/>
    </xf>
    <xf numFmtId="0" fontId="54" fillId="0" borderId="0" xfId="27" applyFont="1" applyBorder="1" applyAlignment="1" applyProtection="1">
      <alignment horizontal="left" vertical="center" wrapText="1"/>
      <protection locked="0"/>
    </xf>
    <xf numFmtId="0" fontId="55" fillId="5" borderId="5" xfId="27" applyFont="1" applyFill="1" applyBorder="1" applyAlignment="1" applyProtection="1">
      <alignment horizontal="center" vertical="center" wrapText="1"/>
    </xf>
    <xf numFmtId="0" fontId="55" fillId="5" borderId="4" xfId="27" applyFont="1" applyFill="1" applyBorder="1" applyAlignment="1" applyProtection="1">
      <alignment vertical="center" wrapText="1"/>
    </xf>
    <xf numFmtId="0" fontId="55" fillId="5" borderId="12" xfId="27" applyFont="1" applyFill="1" applyBorder="1" applyAlignment="1" applyProtection="1">
      <alignment vertical="center" wrapText="1"/>
    </xf>
    <xf numFmtId="0" fontId="55" fillId="0" borderId="5" xfId="27" applyFont="1" applyFill="1" applyBorder="1" applyAlignment="1" applyProtection="1">
      <alignment horizontal="center" vertical="center" wrapText="1"/>
    </xf>
    <xf numFmtId="0" fontId="55" fillId="0" borderId="5" xfId="27" applyFont="1" applyFill="1" applyBorder="1" applyAlignment="1" applyProtection="1">
      <alignment horizontal="center" vertical="center"/>
    </xf>
    <xf numFmtId="0" fontId="57" fillId="0" borderId="5" xfId="27" applyFont="1" applyFill="1" applyBorder="1" applyAlignment="1" applyProtection="1">
      <alignment horizontal="center" vertical="center" wrapText="1"/>
    </xf>
    <xf numFmtId="0" fontId="55" fillId="0" borderId="5" xfId="27" applyFont="1" applyFill="1" applyBorder="1" applyAlignment="1">
      <alignment horizontal="center"/>
    </xf>
    <xf numFmtId="0" fontId="58" fillId="0" borderId="5" xfId="28" applyFont="1" applyBorder="1" applyAlignment="1">
      <alignment horizontal="justify" vertical="center" wrapText="1"/>
    </xf>
    <xf numFmtId="0" fontId="58" fillId="0" borderId="5" xfId="27" applyFont="1" applyFill="1" applyBorder="1" applyAlignment="1">
      <alignment horizontal="center" vertical="center"/>
    </xf>
    <xf numFmtId="0" fontId="23" fillId="0" borderId="5" xfId="27" applyFont="1" applyFill="1" applyBorder="1" applyAlignment="1">
      <alignment horizontal="center" vertical="center" wrapText="1"/>
    </xf>
    <xf numFmtId="0" fontId="23" fillId="5" borderId="5" xfId="27" applyFont="1" applyFill="1" applyBorder="1" applyAlignment="1" applyProtection="1">
      <alignment horizontal="center" vertical="center"/>
      <protection locked="0"/>
    </xf>
    <xf numFmtId="2" fontId="23" fillId="4" borderId="5" xfId="27" applyNumberFormat="1" applyFont="1" applyFill="1" applyBorder="1" applyAlignment="1" applyProtection="1">
      <alignment horizontal="center" vertical="center"/>
      <protection locked="0"/>
    </xf>
    <xf numFmtId="0" fontId="58" fillId="11" borderId="5" xfId="28" applyFont="1" applyFill="1" applyBorder="1" applyAlignment="1">
      <alignment horizontal="justify" vertical="center" wrapText="1"/>
    </xf>
    <xf numFmtId="0" fontId="58" fillId="11" borderId="5" xfId="27" applyFont="1" applyFill="1" applyBorder="1" applyAlignment="1">
      <alignment horizontal="center" vertical="center"/>
    </xf>
    <xf numFmtId="0" fontId="23" fillId="11" borderId="5" xfId="27" applyFont="1" applyFill="1" applyBorder="1" applyAlignment="1">
      <alignment horizontal="center" vertical="center" wrapText="1"/>
    </xf>
    <xf numFmtId="0" fontId="23" fillId="11" borderId="0" xfId="27" applyFont="1" applyFill="1" applyAlignment="1" applyProtection="1">
      <alignment horizontal="center" vertical="center"/>
      <protection locked="0"/>
    </xf>
    <xf numFmtId="0" fontId="55" fillId="3" borderId="5" xfId="28" applyFont="1" applyFill="1" applyBorder="1" applyAlignment="1">
      <alignment horizontal="left" vertical="center" wrapText="1"/>
    </xf>
    <xf numFmtId="0" fontId="23" fillId="3" borderId="5" xfId="27" applyFont="1" applyFill="1" applyBorder="1" applyAlignment="1" applyProtection="1">
      <alignment horizontal="center" vertical="center"/>
      <protection locked="0"/>
    </xf>
    <xf numFmtId="0" fontId="55" fillId="7" borderId="5" xfId="28" applyFont="1" applyFill="1" applyBorder="1" applyAlignment="1">
      <alignment horizontal="left" vertical="center" wrapText="1"/>
    </xf>
    <xf numFmtId="175" fontId="55" fillId="5" borderId="5" xfId="27" applyNumberFormat="1" applyFont="1" applyFill="1" applyBorder="1" applyAlignment="1">
      <alignment horizontal="center"/>
    </xf>
    <xf numFmtId="0" fontId="23" fillId="7" borderId="5" xfId="27" applyFont="1" applyFill="1" applyBorder="1" applyAlignment="1" applyProtection="1">
      <alignment horizontal="center" vertical="center"/>
      <protection locked="0"/>
    </xf>
    <xf numFmtId="2" fontId="24" fillId="4" borderId="27" xfId="27" applyNumberFormat="1" applyFont="1" applyFill="1" applyBorder="1" applyAlignment="1" applyProtection="1">
      <alignment horizontal="center" vertical="center"/>
      <protection locked="0"/>
    </xf>
    <xf numFmtId="0" fontId="24" fillId="0" borderId="0" xfId="27" applyFont="1" applyFill="1" applyAlignment="1" applyProtection="1">
      <alignment horizontal="center" vertical="center"/>
      <protection locked="0"/>
    </xf>
    <xf numFmtId="0" fontId="24" fillId="0" borderId="0" xfId="27" applyFont="1" applyAlignment="1" applyProtection="1">
      <alignment horizontal="center" vertical="center"/>
      <protection locked="0"/>
    </xf>
    <xf numFmtId="0" fontId="55" fillId="0" borderId="0" xfId="27" applyFont="1" applyFill="1" applyBorder="1" applyAlignment="1">
      <alignment horizontal="left"/>
    </xf>
    <xf numFmtId="0" fontId="24" fillId="0" borderId="0" xfId="27" applyFont="1" applyBorder="1" applyAlignment="1" applyProtection="1">
      <alignment horizontal="center" vertical="center"/>
      <protection locked="0"/>
    </xf>
    <xf numFmtId="175" fontId="55" fillId="9" borderId="0" xfId="27" applyNumberFormat="1" applyFont="1" applyFill="1" applyBorder="1" applyAlignment="1">
      <alignment horizontal="center"/>
    </xf>
    <xf numFmtId="0" fontId="24" fillId="0" borderId="0" xfId="27" applyFont="1" applyFill="1" applyBorder="1" applyAlignment="1">
      <alignment horizontal="center" vertical="center"/>
    </xf>
    <xf numFmtId="2" fontId="24" fillId="0" borderId="0" xfId="27" applyNumberFormat="1" applyFont="1" applyBorder="1" applyAlignment="1" applyProtection="1">
      <alignment horizontal="center" vertical="center"/>
      <protection locked="0"/>
    </xf>
    <xf numFmtId="0" fontId="57" fillId="0" borderId="0" xfId="27" applyFont="1" applyFill="1" applyBorder="1" applyAlignment="1">
      <alignment horizontal="center"/>
    </xf>
    <xf numFmtId="175" fontId="59" fillId="9" borderId="0" xfId="27" applyNumberFormat="1" applyFont="1" applyFill="1" applyBorder="1" applyAlignment="1">
      <alignment horizontal="center"/>
    </xf>
    <xf numFmtId="0" fontId="60" fillId="0" borderId="0" xfId="27" applyFont="1" applyFill="1" applyBorder="1" applyAlignment="1">
      <alignment horizontal="center" vertical="center"/>
    </xf>
    <xf numFmtId="0" fontId="23" fillId="0" borderId="0" xfId="27" applyFont="1" applyBorder="1" applyAlignment="1" applyProtection="1">
      <alignment horizontal="center" vertical="center"/>
      <protection locked="0"/>
    </xf>
    <xf numFmtId="176" fontId="23" fillId="0" borderId="0" xfId="27" applyNumberFormat="1" applyFont="1" applyAlignment="1" applyProtection="1">
      <alignment horizontal="center" vertical="center"/>
      <protection locked="0"/>
    </xf>
    <xf numFmtId="0" fontId="54" fillId="10" borderId="5" xfId="27" applyFont="1" applyFill="1" applyBorder="1" applyAlignment="1" applyProtection="1">
      <alignment horizontal="left" vertical="center" wrapText="1"/>
      <protection locked="0"/>
    </xf>
    <xf numFmtId="0" fontId="29" fillId="0" borderId="0" xfId="0" applyFont="1" applyFill="1" applyAlignment="1">
      <alignment horizontal="center" vertic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29" fillId="7" borderId="28" xfId="0" applyFont="1" applyFill="1" applyBorder="1" applyAlignment="1">
      <alignment horizontal="center" vertical="center"/>
    </xf>
    <xf numFmtId="0" fontId="29" fillId="7" borderId="29" xfId="0" applyFont="1" applyFill="1" applyBorder="1" applyAlignment="1">
      <alignment horizontal="center" vertical="center"/>
    </xf>
    <xf numFmtId="0" fontId="29" fillId="7" borderId="30" xfId="0" applyFont="1" applyFill="1" applyBorder="1" applyAlignment="1">
      <alignment horizontal="center" vertical="center"/>
    </xf>
    <xf numFmtId="0" fontId="0" fillId="0" borderId="6" xfId="0" applyBorder="1" applyAlignment="1">
      <alignment horizontal="left" vertical="center"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12"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18" xfId="0" applyFont="1" applyFill="1" applyBorder="1" applyAlignment="1">
      <alignment vertical="center" wrapText="1"/>
    </xf>
    <xf numFmtId="4" fontId="2" fillId="11" borderId="33" xfId="0" applyNumberFormat="1" applyFont="1" applyFill="1" applyBorder="1" applyAlignment="1">
      <alignment horizontal="right" vertical="center" wrapText="1"/>
    </xf>
    <xf numFmtId="4" fontId="2" fillId="11" borderId="12" xfId="0" applyNumberFormat="1" applyFont="1" applyFill="1" applyBorder="1" applyAlignment="1">
      <alignment horizontal="right" vertical="center" wrapText="1"/>
    </xf>
    <xf numFmtId="4" fontId="2" fillId="11" borderId="4" xfId="0" applyNumberFormat="1" applyFont="1" applyFill="1" applyBorder="1" applyAlignment="1">
      <alignment horizontal="right" vertical="center" wrapText="1"/>
    </xf>
    <xf numFmtId="0" fontId="43" fillId="2" borderId="8" xfId="0" applyFont="1" applyFill="1" applyBorder="1" applyAlignment="1">
      <alignment horizontal="center" vertical="top" wrapText="1"/>
    </xf>
    <xf numFmtId="0" fontId="43" fillId="2" borderId="18" xfId="0" applyFont="1" applyFill="1" applyBorder="1" applyAlignment="1">
      <alignment horizontal="center" vertical="top" wrapText="1"/>
    </xf>
    <xf numFmtId="0" fontId="43" fillId="2" borderId="19" xfId="0" applyFont="1" applyFill="1" applyBorder="1" applyAlignment="1">
      <alignment horizontal="center" vertical="top" wrapText="1"/>
    </xf>
    <xf numFmtId="0" fontId="43" fillId="2" borderId="21" xfId="0" applyFont="1" applyFill="1" applyBorder="1" applyAlignment="1">
      <alignment horizontal="center" vertical="top"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3" fillId="2" borderId="32" xfId="0" applyFont="1" applyFill="1" applyBorder="1" applyAlignment="1">
      <alignment horizontal="center" vertical="top" wrapText="1"/>
    </xf>
    <xf numFmtId="0" fontId="6" fillId="7" borderId="5" xfId="0" applyFont="1" applyFill="1" applyBorder="1" applyAlignment="1">
      <alignment horizontal="left" vertical="top" wrapText="1"/>
    </xf>
    <xf numFmtId="0" fontId="2" fillId="2"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18" xfId="0" applyFont="1" applyFill="1" applyBorder="1" applyAlignment="1">
      <alignment vertical="center" wrapText="1"/>
    </xf>
    <xf numFmtId="0" fontId="51" fillId="0" borderId="0" xfId="0" applyFont="1" applyAlignment="1" applyProtection="1">
      <alignment horizontal="justify" vertical="center" wrapText="1"/>
      <protection hidden="1"/>
    </xf>
    <xf numFmtId="0" fontId="0" fillId="0" borderId="0" xfId="0" applyAlignment="1">
      <alignment vertical="center"/>
    </xf>
    <xf numFmtId="0" fontId="3" fillId="2" borderId="5"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40" fillId="7" borderId="3" xfId="0" applyFont="1" applyFill="1" applyBorder="1" applyAlignment="1">
      <alignment horizontal="left" vertical="center" wrapText="1"/>
    </xf>
    <xf numFmtId="0" fontId="40" fillId="7" borderId="4" xfId="0" applyFont="1" applyFill="1" applyBorder="1" applyAlignment="1">
      <alignment horizontal="left" vertical="center" wrapText="1"/>
    </xf>
    <xf numFmtId="0" fontId="41" fillId="0" borderId="4" xfId="0" applyFont="1" applyBorder="1" applyAlignment="1">
      <alignment vertical="center"/>
    </xf>
    <xf numFmtId="0" fontId="41" fillId="0" borderId="12" xfId="0" applyFont="1" applyBorder="1" applyAlignment="1">
      <alignment vertical="center"/>
    </xf>
    <xf numFmtId="0" fontId="17" fillId="2" borderId="3" xfId="10"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2" xfId="0" applyFill="1" applyBorder="1" applyAlignment="1">
      <alignment horizontal="center" vertical="center" shrinkToFi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17" fillId="2" borderId="5" xfId="10" applyNumberFormat="1" applyFont="1" applyFill="1" applyBorder="1" applyAlignment="1">
      <alignment horizontal="center" vertical="center" wrapText="1"/>
    </xf>
    <xf numFmtId="0" fontId="17" fillId="2" borderId="5" xfId="22" applyFont="1" applyFill="1" applyBorder="1" applyAlignment="1">
      <alignment horizontal="center" vertical="center" wrapText="1"/>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12" xfId="0" applyFont="1" applyFill="1" applyBorder="1" applyAlignment="1">
      <alignment horizontal="center" vertical="center"/>
    </xf>
    <xf numFmtId="0" fontId="2" fillId="2" borderId="14"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12" xfId="0" applyFont="1" applyFill="1" applyBorder="1" applyAlignment="1">
      <alignment vertical="center"/>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12" xfId="0" applyFont="1" applyFill="1" applyBorder="1" applyAlignment="1">
      <alignment horizontal="left" vertical="center" wrapText="1"/>
    </xf>
    <xf numFmtId="10" fontId="2" fillId="8" borderId="3" xfId="24" applyNumberFormat="1" applyFont="1" applyFill="1" applyBorder="1" applyAlignment="1">
      <alignment horizontal="center" vertical="center" shrinkToFit="1"/>
    </xf>
    <xf numFmtId="10" fontId="2" fillId="8" borderId="4" xfId="24" applyNumberFormat="1" applyFont="1" applyFill="1" applyBorder="1" applyAlignment="1">
      <alignment horizontal="center" vertical="center" shrinkToFit="1"/>
    </xf>
    <xf numFmtId="10" fontId="2" fillId="8" borderId="12" xfId="24" applyNumberFormat="1" applyFont="1" applyFill="1" applyBorder="1" applyAlignment="1">
      <alignment horizontal="center" vertical="center" shrinkToFit="1"/>
    </xf>
    <xf numFmtId="165" fontId="3" fillId="3" borderId="5" xfId="20" applyNumberFormat="1" applyFont="1" applyFill="1" applyBorder="1" applyAlignment="1">
      <alignment horizontal="left" vertical="center" wrapText="1"/>
    </xf>
    <xf numFmtId="0" fontId="3" fillId="3" borderId="5" xfId="18" applyFont="1" applyFill="1" applyBorder="1" applyAlignment="1">
      <alignment horizontal="left" vertical="center" wrapText="1"/>
    </xf>
    <xf numFmtId="165" fontId="32" fillId="3" borderId="3" xfId="20" applyNumberFormat="1" applyFont="1" applyFill="1" applyBorder="1" applyAlignment="1">
      <alignment horizontal="center" vertical="center" wrapText="1"/>
    </xf>
    <xf numFmtId="165" fontId="32" fillId="3" borderId="4" xfId="20" applyNumberFormat="1" applyFont="1" applyFill="1" applyBorder="1" applyAlignment="1">
      <alignment horizontal="center" vertical="center" wrapText="1"/>
    </xf>
    <xf numFmtId="165" fontId="32" fillId="3" borderId="12" xfId="20" applyNumberFormat="1" applyFont="1" applyFill="1" applyBorder="1" applyAlignment="1">
      <alignment horizontal="center" vertical="center" wrapText="1"/>
    </xf>
    <xf numFmtId="0" fontId="6" fillId="7" borderId="3" xfId="0" applyFont="1" applyFill="1" applyBorder="1" applyAlignment="1">
      <alignment horizontal="justify" vertical="justify" wrapText="1"/>
    </xf>
    <xf numFmtId="0" fontId="6" fillId="7" borderId="4" xfId="0" applyFont="1" applyFill="1" applyBorder="1" applyAlignment="1">
      <alignment horizontal="justify" vertical="justify" wrapText="1"/>
    </xf>
    <xf numFmtId="0" fontId="6" fillId="7" borderId="12" xfId="0" applyFont="1" applyFill="1" applyBorder="1" applyAlignment="1">
      <alignment horizontal="justify" vertical="justify" wrapText="1"/>
    </xf>
    <xf numFmtId="0" fontId="0" fillId="0" borderId="4" xfId="0" applyBorder="1" applyAlignment="1">
      <alignment vertical="center" wrapText="1"/>
    </xf>
    <xf numFmtId="0" fontId="0" fillId="0" borderId="12" xfId="0" applyBorder="1" applyAlignment="1">
      <alignment vertical="center" wrapText="1"/>
    </xf>
    <xf numFmtId="0" fontId="19" fillId="7" borderId="3" xfId="0" applyFont="1" applyFill="1" applyBorder="1" applyAlignment="1">
      <alignment horizontal="justify" vertical="center" wrapText="1"/>
    </xf>
    <xf numFmtId="0" fontId="29" fillId="0" borderId="4" xfId="0" applyFont="1" applyBorder="1" applyAlignment="1">
      <alignment horizontal="justify" vertical="center" wrapText="1"/>
    </xf>
    <xf numFmtId="0" fontId="29" fillId="0" borderId="12" xfId="0" applyFont="1" applyBorder="1" applyAlignment="1">
      <alignment horizontal="justify" vertical="center" wrapText="1"/>
    </xf>
    <xf numFmtId="165" fontId="3" fillId="3" borderId="5" xfId="20" applyNumberFormat="1" applyFont="1" applyFill="1" applyBorder="1" applyAlignment="1">
      <alignment horizontal="center" vertical="center" wrapText="1"/>
    </xf>
    <xf numFmtId="0" fontId="3" fillId="3" borderId="5" xfId="16" applyFont="1" applyFill="1" applyBorder="1" applyAlignment="1">
      <alignment horizontal="center" vertical="center" wrapText="1"/>
    </xf>
    <xf numFmtId="0" fontId="3" fillId="0" borderId="3" xfId="16" applyFont="1" applyBorder="1" applyAlignment="1">
      <alignment horizontal="left" vertical="center"/>
    </xf>
    <xf numFmtId="0" fontId="3" fillId="0" borderId="4" xfId="16" applyFont="1" applyBorder="1" applyAlignment="1">
      <alignment horizontal="left" vertical="center"/>
    </xf>
    <xf numFmtId="0" fontId="3" fillId="0" borderId="12" xfId="16" applyFont="1" applyBorder="1" applyAlignment="1">
      <alignment horizontal="left" vertical="center"/>
    </xf>
    <xf numFmtId="0" fontId="2" fillId="0" borderId="3" xfId="16" applyFont="1" applyBorder="1" applyAlignment="1">
      <alignment horizontal="left" vertical="center" wrapText="1"/>
    </xf>
    <xf numFmtId="0" fontId="2" fillId="0" borderId="4" xfId="16" applyFont="1" applyBorder="1" applyAlignment="1">
      <alignment horizontal="left" vertical="center"/>
    </xf>
    <xf numFmtId="0" fontId="2" fillId="0" borderId="12" xfId="16" applyFont="1" applyBorder="1" applyAlignment="1">
      <alignment horizontal="left" vertical="center"/>
    </xf>
    <xf numFmtId="0" fontId="4" fillId="2" borderId="5" xfId="0" applyFont="1" applyFill="1" applyBorder="1" applyAlignment="1">
      <alignment horizontal="center" vertical="center" wrapText="1"/>
    </xf>
    <xf numFmtId="0" fontId="3" fillId="0" borderId="3" xfId="16" applyFont="1" applyBorder="1" applyAlignment="1">
      <alignment horizontal="left" vertical="center" wrapText="1"/>
    </xf>
    <xf numFmtId="0" fontId="3" fillId="0" borderId="4" xfId="16" applyFont="1" applyBorder="1" applyAlignment="1">
      <alignment horizontal="left" vertical="center" wrapText="1"/>
    </xf>
    <xf numFmtId="0" fontId="3" fillId="0" borderId="12" xfId="16"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2" xfId="0" applyFont="1" applyFill="1" applyBorder="1" applyAlignment="1">
      <alignment horizontal="left" vertical="center" wrapText="1"/>
    </xf>
    <xf numFmtId="170" fontId="3" fillId="2" borderId="7" xfId="0" applyNumberFormat="1" applyFont="1" applyFill="1" applyBorder="1" applyAlignment="1">
      <alignment horizontal="left" vertical="center" wrapText="1"/>
    </xf>
    <xf numFmtId="170" fontId="3" fillId="2" borderId="14" xfId="0" applyNumberFormat="1" applyFont="1" applyFill="1" applyBorder="1" applyAlignment="1">
      <alignment horizontal="left" vertical="center" wrapText="1"/>
    </xf>
    <xf numFmtId="170" fontId="3" fillId="2" borderId="6"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170" fontId="3" fillId="2" borderId="7" xfId="0" applyNumberFormat="1" applyFont="1" applyFill="1" applyBorder="1" applyAlignment="1">
      <alignment horizontal="center" vertical="center" wrapText="1"/>
    </xf>
    <xf numFmtId="170" fontId="3" fillId="2" borderId="6" xfId="0" applyNumberFormat="1" applyFont="1" applyFill="1" applyBorder="1" applyAlignment="1">
      <alignment horizontal="center" vertical="center" wrapText="1"/>
    </xf>
    <xf numFmtId="3" fontId="3" fillId="2" borderId="7" xfId="0" applyNumberFormat="1" applyFont="1" applyFill="1" applyBorder="1" applyAlignment="1">
      <alignment horizontal="left" vertical="center" wrapText="1"/>
    </xf>
    <xf numFmtId="3" fontId="3" fillId="2" borderId="14"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0" fontId="3" fillId="2" borderId="7" xfId="11" applyNumberFormat="1" applyFont="1" applyFill="1" applyBorder="1" applyAlignment="1">
      <alignment horizontal="center" vertical="center" wrapText="1"/>
    </xf>
    <xf numFmtId="10" fontId="3" fillId="2" borderId="6" xfId="11" applyNumberFormat="1" applyFont="1" applyFill="1" applyBorder="1" applyAlignment="1">
      <alignment horizontal="center" vertical="center" wrapText="1"/>
    </xf>
    <xf numFmtId="1" fontId="3" fillId="2" borderId="7" xfId="0" applyNumberFormat="1" applyFont="1" applyFill="1" applyBorder="1" applyAlignment="1">
      <alignment horizontal="left" vertical="center" wrapText="1"/>
    </xf>
    <xf numFmtId="1" fontId="3" fillId="2" borderId="14"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3" fontId="3" fillId="2" borderId="7"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0" fontId="3" fillId="2" borderId="7" xfId="0" applyNumberFormat="1" applyFont="1" applyFill="1" applyBorder="1" applyAlignment="1">
      <alignment horizontal="left" vertical="center" wrapText="1"/>
    </xf>
    <xf numFmtId="10" fontId="3" fillId="2" borderId="14"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49" fontId="18" fillId="0" borderId="7" xfId="24" applyNumberFormat="1" applyFont="1" applyFill="1" applyBorder="1" applyAlignment="1">
      <alignment horizontal="center" vertical="center" wrapText="1"/>
    </xf>
    <xf numFmtId="49" fontId="18" fillId="0" borderId="14" xfId="24" applyNumberFormat="1" applyFont="1" applyFill="1" applyBorder="1" applyAlignment="1">
      <alignment horizontal="center" vertical="center" wrapText="1"/>
    </xf>
    <xf numFmtId="49" fontId="18" fillId="0" borderId="6" xfId="24" applyNumberFormat="1" applyFont="1" applyFill="1" applyBorder="1" applyAlignment="1">
      <alignment horizontal="center" vertical="center" wrapText="1"/>
    </xf>
    <xf numFmtId="165" fontId="2" fillId="8" borderId="7" xfId="24" applyNumberFormat="1" applyFont="1" applyFill="1" applyBorder="1" applyAlignment="1">
      <alignment horizontal="center" vertical="center" shrinkToFit="1"/>
    </xf>
    <xf numFmtId="165" fontId="2" fillId="8" borderId="6" xfId="24" applyNumberFormat="1" applyFont="1" applyFill="1" applyBorder="1" applyAlignment="1">
      <alignment horizontal="center" vertical="center" shrinkToFit="1"/>
    </xf>
    <xf numFmtId="165" fontId="2" fillId="3" borderId="34" xfId="24" applyNumberFormat="1" applyFont="1" applyFill="1" applyBorder="1" applyAlignment="1">
      <alignment horizontal="center" vertical="center" wrapText="1"/>
    </xf>
    <xf numFmtId="170" fontId="3" fillId="2" borderId="14"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165" fontId="2" fillId="3" borderId="35" xfId="24" applyNumberFormat="1" applyFont="1" applyFill="1" applyBorder="1" applyAlignment="1">
      <alignment horizontal="center" vertical="center" wrapText="1"/>
    </xf>
    <xf numFmtId="165" fontId="2" fillId="3" borderId="36" xfId="24" applyNumberFormat="1" applyFont="1" applyFill="1" applyBorder="1" applyAlignment="1">
      <alignment horizontal="center" vertical="center" wrapText="1"/>
    </xf>
    <xf numFmtId="49" fontId="18" fillId="0" borderId="5" xfId="24" applyNumberFormat="1" applyFont="1" applyFill="1" applyBorder="1" applyAlignment="1">
      <alignment horizontal="center" vertical="center" wrapText="1"/>
    </xf>
    <xf numFmtId="0" fontId="18" fillId="0" borderId="5" xfId="24" applyFont="1" applyFill="1" applyBorder="1" applyAlignment="1">
      <alignment horizontal="center" vertical="center" wrapText="1"/>
    </xf>
    <xf numFmtId="165" fontId="3" fillId="8" borderId="7" xfId="24" applyNumberFormat="1" applyFont="1" applyFill="1" applyBorder="1" applyAlignment="1">
      <alignment horizontal="center" vertical="center" shrinkToFit="1"/>
    </xf>
    <xf numFmtId="165" fontId="3" fillId="8" borderId="6" xfId="24" applyNumberFormat="1" applyFont="1" applyFill="1" applyBorder="1" applyAlignment="1">
      <alignment horizontal="center" vertical="center" shrinkToFit="1"/>
    </xf>
    <xf numFmtId="1" fontId="3" fillId="2" borderId="7" xfId="0" applyNumberFormat="1"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5" fontId="3" fillId="3" borderId="34" xfId="24" applyNumberFormat="1" applyFont="1" applyFill="1" applyBorder="1" applyAlignment="1">
      <alignment horizontal="center" vertical="center" wrapText="1"/>
    </xf>
    <xf numFmtId="165" fontId="3" fillId="3" borderId="35" xfId="24" applyNumberFormat="1" applyFont="1" applyFill="1" applyBorder="1" applyAlignment="1">
      <alignment horizontal="center" vertical="center" wrapText="1"/>
    </xf>
    <xf numFmtId="165" fontId="3" fillId="3" borderId="36" xfId="24" applyNumberFormat="1" applyFont="1" applyFill="1" applyBorder="1" applyAlignment="1">
      <alignment horizontal="center" vertical="center" wrapText="1"/>
    </xf>
    <xf numFmtId="0" fontId="6" fillId="7"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xf numFmtId="0" fontId="0" fillId="0" borderId="12" xfId="0" applyBorder="1" applyAlignment="1"/>
    <xf numFmtId="0" fontId="0" fillId="0" borderId="4" xfId="0" applyBorder="1" applyAlignment="1">
      <alignment vertical="center"/>
    </xf>
    <xf numFmtId="0" fontId="0" fillId="0" borderId="12" xfId="0" applyBorder="1" applyAlignment="1">
      <alignment vertical="center"/>
    </xf>
    <xf numFmtId="0" fontId="55" fillId="5" borderId="5" xfId="27" applyFont="1" applyFill="1" applyBorder="1" applyAlignment="1" applyProtection="1">
      <alignment horizontal="center" vertical="center" wrapText="1"/>
    </xf>
    <xf numFmtId="175" fontId="55" fillId="5" borderId="3" xfId="27" applyNumberFormat="1" applyFont="1" applyFill="1" applyBorder="1" applyAlignment="1">
      <alignment horizontal="center"/>
    </xf>
    <xf numFmtId="175" fontId="55" fillId="5" borderId="4" xfId="27" applyNumberFormat="1" applyFont="1" applyFill="1" applyBorder="1" applyAlignment="1">
      <alignment horizontal="center"/>
    </xf>
    <xf numFmtId="175" fontId="55" fillId="5" borderId="12" xfId="27" applyNumberFormat="1" applyFont="1" applyFill="1" applyBorder="1" applyAlignment="1">
      <alignment horizontal="center"/>
    </xf>
    <xf numFmtId="0" fontId="55" fillId="9" borderId="5" xfId="27" applyFont="1" applyFill="1" applyBorder="1" applyAlignment="1" applyProtection="1">
      <alignment horizontal="left" vertical="center" wrapText="1"/>
      <protection locked="0"/>
    </xf>
    <xf numFmtId="0" fontId="55" fillId="5" borderId="6" xfId="27" applyFont="1" applyFill="1" applyBorder="1" applyAlignment="1" applyProtection="1">
      <alignment horizontal="center" vertical="center" wrapText="1"/>
    </xf>
    <xf numFmtId="0" fontId="55" fillId="5" borderId="5" xfId="27" applyFont="1" applyFill="1" applyBorder="1" applyAlignment="1" applyProtection="1">
      <alignment horizontal="center" vertical="center"/>
    </xf>
    <xf numFmtId="0" fontId="53" fillId="0" borderId="5" xfId="27" applyFont="1" applyBorder="1" applyAlignment="1" applyProtection="1">
      <alignment horizontal="center" vertical="center" wrapText="1"/>
      <protection locked="0"/>
    </xf>
    <xf numFmtId="0" fontId="54" fillId="0" borderId="5" xfId="27" applyFont="1" applyBorder="1" applyAlignment="1" applyProtection="1">
      <alignment horizontal="left" vertical="center" wrapText="1"/>
      <protection locked="0"/>
    </xf>
    <xf numFmtId="0" fontId="54" fillId="0" borderId="3" xfId="27" applyFont="1" applyBorder="1" applyAlignment="1" applyProtection="1">
      <alignment horizontal="left" vertical="center" wrapText="1"/>
      <protection locked="0"/>
    </xf>
    <xf numFmtId="0" fontId="54" fillId="0" borderId="4" xfId="27" applyFont="1" applyBorder="1" applyAlignment="1" applyProtection="1">
      <alignment horizontal="left" vertical="center" wrapText="1"/>
      <protection locked="0"/>
    </xf>
    <xf numFmtId="0" fontId="54" fillId="0" borderId="12" xfId="27" applyFont="1" applyBorder="1" applyAlignment="1" applyProtection="1">
      <alignment horizontal="left" vertical="center" wrapText="1"/>
      <protection locked="0"/>
    </xf>
    <xf numFmtId="0" fontId="58" fillId="9" borderId="5" xfId="27" applyFont="1" applyFill="1" applyBorder="1" applyAlignment="1" applyProtection="1">
      <alignment horizontal="left" vertical="center" wrapText="1"/>
      <protection locked="0"/>
    </xf>
    <xf numFmtId="0" fontId="55" fillId="0" borderId="3" xfId="27" applyFont="1" applyFill="1" applyBorder="1" applyAlignment="1">
      <alignment horizontal="right"/>
    </xf>
    <xf numFmtId="0" fontId="55" fillId="0" borderId="4" xfId="27" applyFont="1" applyFill="1" applyBorder="1" applyAlignment="1">
      <alignment horizontal="right"/>
    </xf>
    <xf numFmtId="0" fontId="55" fillId="0" borderId="12" xfId="27" applyFont="1" applyFill="1" applyBorder="1" applyAlignment="1">
      <alignment horizontal="right"/>
    </xf>
    <xf numFmtId="0" fontId="23" fillId="0" borderId="5" xfId="27" applyFont="1" applyBorder="1" applyAlignment="1" applyProtection="1">
      <alignment horizontal="left" vertical="center" wrapText="1"/>
      <protection locked="0"/>
    </xf>
    <xf numFmtId="0" fontId="61" fillId="0" borderId="0" xfId="27" applyFont="1" applyBorder="1" applyAlignment="1" applyProtection="1">
      <alignment horizontal="left" vertical="center"/>
      <protection locked="0"/>
    </xf>
    <xf numFmtId="0" fontId="23" fillId="0" borderId="0" xfId="27" applyFont="1" applyAlignment="1"/>
    <xf numFmtId="0" fontId="19" fillId="2" borderId="3" xfId="0" applyFont="1" applyFill="1" applyBorder="1" applyAlignment="1">
      <alignment horizontal="center" vertical="center"/>
    </xf>
    <xf numFmtId="0" fontId="19" fillId="2" borderId="12" xfId="0" applyFont="1" applyFill="1" applyBorder="1" applyAlignment="1">
      <alignment horizontal="center" vertical="center"/>
    </xf>
    <xf numFmtId="0" fontId="52" fillId="0" borderId="3" xfId="24" applyFont="1" applyBorder="1" applyAlignment="1">
      <alignment horizontal="left" vertical="center" wrapText="1"/>
    </xf>
    <xf numFmtId="0" fontId="51" fillId="0" borderId="0" xfId="0" applyFont="1" applyAlignment="1" applyProtection="1">
      <alignment horizontal="left" vertical="center" wrapText="1"/>
      <protection hidden="1"/>
    </xf>
    <xf numFmtId="4" fontId="3" fillId="3" borderId="21" xfId="0" applyNumberFormat="1" applyFont="1" applyFill="1" applyBorder="1" applyAlignment="1">
      <alignment horizontal="right" vertical="center" wrapText="1"/>
    </xf>
    <xf numFmtId="0" fontId="46" fillId="2" borderId="31" xfId="0" applyFont="1" applyFill="1" applyBorder="1" applyAlignment="1">
      <alignment horizontal="center" vertical="top" wrapText="1"/>
    </xf>
    <xf numFmtId="0" fontId="46" fillId="2" borderId="8" xfId="0" applyFont="1" applyFill="1" applyBorder="1" applyAlignment="1">
      <alignment horizontal="center" vertical="top" wrapText="1"/>
    </xf>
  </cellXfs>
  <cellStyles count="30">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8"/>
    <cellStyle name="Normal 2" xfId="9"/>
    <cellStyle name="Normal_Sheet1 (2)" xfId="10"/>
    <cellStyle name="Percent 2" xfId="12"/>
    <cellStyle name="Total of totals" xfId="13"/>
    <cellStyle name="vanster" xfId="14"/>
    <cellStyle name="Währung" xfId="15"/>
    <cellStyle name="Βασικό_daneio" xfId="16"/>
    <cellStyle name="Βασικό_Sheet1 (4)" xfId="17"/>
    <cellStyle name="Βασικό_viosimotita_koliaraki" xfId="18"/>
    <cellStyle name="Βασικό_Βιβλίο1" xfId="19"/>
    <cellStyle name="Βασικό_δανειο" xfId="20"/>
    <cellStyle name="Βασικό_ΔΙΑΝΟΜΗ ΚΕΡΔΩΝ" xfId="21"/>
    <cellStyle name="Βασικό_ΜΕΤ 1" xfId="22"/>
    <cellStyle name="Βασικό_ΠΑΡΑΡΤΗΜΑ_I_3908_2011" xfId="23"/>
    <cellStyle name="Βασικό_ΠΑΡΑΡΤΗΜΑ_ΟΙΚΟΝΟΜ_ΒΙΟΜΗΧΑΝΙΑΣ_ΠΡΩΤΟΓΕΝ_N....2011" xfId="24"/>
    <cellStyle name="Βασικό_προστιθεμενη αξια" xfId="25"/>
    <cellStyle name="Διαχωριστικό χιλιάδων/υποδιαστολή_R ΣΥΝΕΔΡ" xfId="26"/>
    <cellStyle name="Κανονικό" xfId="0" builtinId="0"/>
    <cellStyle name="Κανονικό 2" xfId="27"/>
    <cellStyle name="Κανονικό 2 2" xfId="28"/>
    <cellStyle name="Κανονικό 2_Πίνακες βιωσιμότητας Γενικής Επιχειρηματικότητας_23_12_16" xfId="29"/>
    <cellStyle name="Κόμμα" xfId="7" builtinId="3"/>
    <cellStyle name="Ποσοστό" xfId="1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3</xdr:row>
      <xdr:rowOff>69850</xdr:rowOff>
    </xdr:to>
    <xdr:pic>
      <xdr:nvPicPr>
        <xdr:cNvPr id="1025" name="Picture 2" descr="home">
          <a:hlinkClick xmlns:r="http://schemas.openxmlformats.org/officeDocument/2006/relationships" r:id="rId1" tooltip="Οδηγός"/>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Q20"/>
  <sheetViews>
    <sheetView showGridLines="0" tabSelected="1" topLeftCell="B1" zoomScale="90" zoomScaleNormal="90" workbookViewId="0">
      <selection activeCell="X8" sqref="X8"/>
    </sheetView>
  </sheetViews>
  <sheetFormatPr defaultRowHeight="12.75"/>
  <cols>
    <col min="1" max="16" width="9.140625" style="175"/>
    <col min="17" max="17" width="13.7109375" style="175" customWidth="1"/>
    <col min="18" max="16384" width="9.140625" style="175"/>
  </cols>
  <sheetData>
    <row r="1" spans="1:17" ht="8.25" customHeight="1" thickBot="1"/>
    <row r="2" spans="1:17" s="61" customFormat="1" ht="39" customHeight="1">
      <c r="B2" s="335" t="s">
        <v>367</v>
      </c>
      <c r="C2" s="336"/>
      <c r="D2" s="336"/>
      <c r="E2" s="336"/>
      <c r="F2" s="336"/>
      <c r="G2" s="336"/>
      <c r="H2" s="336"/>
      <c r="I2" s="336"/>
      <c r="J2" s="336"/>
      <c r="K2" s="336"/>
      <c r="L2" s="336"/>
      <c r="M2" s="336"/>
      <c r="N2" s="336"/>
      <c r="O2" s="336"/>
      <c r="P2" s="336"/>
      <c r="Q2" s="337"/>
    </row>
    <row r="3" spans="1:17" s="61" customFormat="1" ht="48" customHeight="1">
      <c r="A3" s="176">
        <v>1</v>
      </c>
      <c r="B3" s="338" t="s">
        <v>298</v>
      </c>
      <c r="C3" s="338"/>
      <c r="D3" s="338"/>
      <c r="E3" s="338"/>
      <c r="F3" s="338"/>
      <c r="G3" s="338"/>
      <c r="H3" s="338"/>
      <c r="I3" s="338"/>
      <c r="J3" s="338"/>
      <c r="K3" s="338"/>
      <c r="L3" s="338"/>
      <c r="M3" s="338"/>
      <c r="N3" s="338"/>
      <c r="O3" s="338"/>
      <c r="P3" s="338"/>
      <c r="Q3" s="338"/>
    </row>
    <row r="4" spans="1:17" ht="35.25" customHeight="1">
      <c r="A4" s="176">
        <v>2</v>
      </c>
      <c r="B4" s="338" t="s">
        <v>265</v>
      </c>
      <c r="C4" s="338"/>
      <c r="D4" s="338"/>
      <c r="E4" s="338"/>
      <c r="F4" s="338"/>
      <c r="G4" s="338"/>
      <c r="H4" s="338"/>
      <c r="I4" s="338"/>
      <c r="J4" s="338"/>
      <c r="K4" s="338"/>
      <c r="L4" s="338"/>
      <c r="M4" s="338"/>
      <c r="N4" s="338"/>
      <c r="O4" s="338"/>
      <c r="P4" s="338"/>
      <c r="Q4" s="338"/>
    </row>
    <row r="5" spans="1:17" ht="35.25" customHeight="1">
      <c r="A5" s="176">
        <v>3</v>
      </c>
      <c r="B5" s="331" t="s">
        <v>185</v>
      </c>
      <c r="C5" s="331"/>
      <c r="D5" s="331"/>
      <c r="E5" s="331"/>
      <c r="F5" s="331"/>
      <c r="G5" s="331"/>
      <c r="H5" s="331"/>
      <c r="I5" s="331"/>
      <c r="J5" s="331"/>
      <c r="K5" s="331"/>
      <c r="L5" s="331"/>
      <c r="M5" s="331"/>
      <c r="N5" s="331"/>
      <c r="O5" s="331"/>
      <c r="P5" s="331"/>
      <c r="Q5" s="331"/>
    </row>
    <row r="6" spans="1:17" ht="35.25" customHeight="1">
      <c r="A6" s="176">
        <v>4</v>
      </c>
      <c r="B6" s="332" t="s">
        <v>186</v>
      </c>
      <c r="C6" s="333"/>
      <c r="D6" s="333"/>
      <c r="E6" s="333"/>
      <c r="F6" s="333"/>
      <c r="G6" s="333"/>
      <c r="H6" s="333"/>
      <c r="I6" s="333"/>
      <c r="J6" s="333"/>
      <c r="K6" s="333"/>
      <c r="L6" s="333"/>
      <c r="M6" s="333"/>
      <c r="N6" s="333"/>
      <c r="O6" s="333"/>
      <c r="P6" s="333"/>
      <c r="Q6" s="334"/>
    </row>
    <row r="7" spans="1:17" ht="35.25" customHeight="1">
      <c r="A7" s="176">
        <v>5</v>
      </c>
      <c r="B7" s="332" t="s">
        <v>188</v>
      </c>
      <c r="C7" s="333"/>
      <c r="D7" s="333"/>
      <c r="E7" s="333"/>
      <c r="F7" s="333"/>
      <c r="G7" s="333"/>
      <c r="H7" s="333"/>
      <c r="I7" s="333"/>
      <c r="J7" s="333"/>
      <c r="K7" s="333"/>
      <c r="L7" s="333"/>
      <c r="M7" s="333"/>
      <c r="N7" s="333"/>
      <c r="O7" s="333"/>
      <c r="P7" s="333"/>
      <c r="Q7" s="334"/>
    </row>
    <row r="8" spans="1:17" ht="56.25" customHeight="1">
      <c r="A8" s="176">
        <v>6</v>
      </c>
      <c r="B8" s="332" t="s">
        <v>274</v>
      </c>
      <c r="C8" s="333"/>
      <c r="D8" s="333"/>
      <c r="E8" s="333"/>
      <c r="F8" s="333"/>
      <c r="G8" s="333"/>
      <c r="H8" s="333"/>
      <c r="I8" s="333"/>
      <c r="J8" s="333"/>
      <c r="K8" s="333"/>
      <c r="L8" s="333"/>
      <c r="M8" s="333"/>
      <c r="N8" s="333"/>
      <c r="O8" s="333"/>
      <c r="P8" s="333"/>
      <c r="Q8" s="334"/>
    </row>
    <row r="9" spans="1:17" ht="35.25" customHeight="1">
      <c r="A9" s="176">
        <v>7</v>
      </c>
      <c r="B9" s="331" t="s">
        <v>187</v>
      </c>
      <c r="C9" s="331"/>
      <c r="D9" s="331"/>
      <c r="E9" s="331"/>
      <c r="F9" s="331"/>
      <c r="G9" s="331"/>
      <c r="H9" s="331"/>
      <c r="I9" s="331"/>
      <c r="J9" s="331"/>
      <c r="K9" s="331"/>
      <c r="L9" s="331"/>
      <c r="M9" s="331"/>
      <c r="N9" s="331"/>
      <c r="O9" s="331"/>
      <c r="P9" s="331"/>
      <c r="Q9" s="331"/>
    </row>
    <row r="10" spans="1:17" ht="35.25" customHeight="1">
      <c r="A10" s="176">
        <v>8</v>
      </c>
      <c r="B10" s="331" t="s">
        <v>266</v>
      </c>
      <c r="C10" s="331"/>
      <c r="D10" s="331"/>
      <c r="E10" s="331"/>
      <c r="F10" s="331"/>
      <c r="G10" s="331"/>
      <c r="H10" s="331"/>
      <c r="I10" s="331"/>
      <c r="J10" s="331"/>
      <c r="K10" s="331"/>
      <c r="L10" s="331"/>
      <c r="M10" s="331"/>
      <c r="N10" s="331"/>
      <c r="O10" s="331"/>
      <c r="P10" s="331"/>
      <c r="Q10" s="331"/>
    </row>
    <row r="11" spans="1:17" ht="35.25" customHeight="1">
      <c r="A11" s="176">
        <v>9</v>
      </c>
      <c r="B11" s="331" t="s">
        <v>324</v>
      </c>
      <c r="C11" s="331"/>
      <c r="D11" s="331"/>
      <c r="E11" s="331"/>
      <c r="F11" s="331"/>
      <c r="G11" s="331"/>
      <c r="H11" s="331"/>
      <c r="I11" s="331"/>
      <c r="J11" s="331"/>
      <c r="K11" s="331"/>
      <c r="L11" s="331"/>
      <c r="M11" s="331"/>
      <c r="N11" s="331"/>
      <c r="O11" s="331"/>
      <c r="P11" s="331"/>
      <c r="Q11" s="331"/>
    </row>
    <row r="12" spans="1:17" ht="15.75" customHeight="1">
      <c r="A12" s="273"/>
      <c r="B12" s="330"/>
      <c r="C12" s="330"/>
      <c r="D12" s="330"/>
      <c r="E12" s="330"/>
      <c r="F12" s="330"/>
      <c r="G12" s="330"/>
      <c r="H12" s="330"/>
      <c r="I12" s="330"/>
      <c r="J12" s="330"/>
      <c r="K12" s="330"/>
      <c r="L12" s="330"/>
      <c r="M12" s="330"/>
      <c r="N12" s="330"/>
      <c r="O12" s="330"/>
      <c r="P12" s="330"/>
      <c r="Q12" s="330"/>
    </row>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1">
    <mergeCell ref="B5:Q5"/>
    <mergeCell ref="B12:Q12"/>
    <mergeCell ref="B11:Q11"/>
    <mergeCell ref="B9:Q9"/>
    <mergeCell ref="B8:Q8"/>
    <mergeCell ref="B10:Q10"/>
    <mergeCell ref="B2:Q2"/>
    <mergeCell ref="B3:Q3"/>
    <mergeCell ref="B4:Q4"/>
    <mergeCell ref="B6:Q6"/>
    <mergeCell ref="B7:Q7"/>
  </mergeCells>
  <phoneticPr fontId="5" type="noConversion"/>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dimension ref="A1:K6"/>
  <sheetViews>
    <sheetView zoomScale="90" zoomScaleNormal="90" workbookViewId="0">
      <selection activeCell="C3" sqref="C3:K3"/>
    </sheetView>
  </sheetViews>
  <sheetFormatPr defaultRowHeight="10.5"/>
  <cols>
    <col min="1" max="1" width="46.85546875" style="104" customWidth="1"/>
    <col min="2" max="11" width="14.140625" style="94" customWidth="1"/>
    <col min="12" max="16384" width="9.140625" style="94"/>
  </cols>
  <sheetData>
    <row r="1" spans="1:11" s="105" customFormat="1" ht="26.25" customHeight="1">
      <c r="A1" s="3" t="s">
        <v>161</v>
      </c>
      <c r="B1" s="264" t="s">
        <v>21</v>
      </c>
      <c r="C1" s="264" t="s">
        <v>22</v>
      </c>
      <c r="D1" s="264" t="s">
        <v>23</v>
      </c>
      <c r="E1" s="264" t="s">
        <v>24</v>
      </c>
      <c r="F1" s="264" t="s">
        <v>25</v>
      </c>
      <c r="G1" s="264" t="s">
        <v>26</v>
      </c>
      <c r="H1" s="264" t="s">
        <v>27</v>
      </c>
      <c r="I1" s="264" t="s">
        <v>28</v>
      </c>
      <c r="J1" s="264" t="s">
        <v>29</v>
      </c>
      <c r="K1" s="213" t="s">
        <v>30</v>
      </c>
    </row>
    <row r="2" spans="1:11" ht="26.25" customHeight="1">
      <c r="A2" s="188" t="s">
        <v>283</v>
      </c>
      <c r="B2" s="277">
        <f>'ΚΕΦΑΛΑΙΟ ΚΙΝΗΣΗΣ'!C15</f>
        <v>0</v>
      </c>
      <c r="C2" s="277">
        <f>'ΚΕΦΑΛΑΙΟ ΚΙΝΗΣΗΣ'!D15</f>
        <v>0</v>
      </c>
      <c r="D2" s="277">
        <f>'ΚΕΦΑΛΑΙΟ ΚΙΝΗΣΗΣ'!E15</f>
        <v>0</v>
      </c>
      <c r="E2" s="277">
        <f>'ΚΕΦΑΛΑΙΟ ΚΙΝΗΣΗΣ'!F15</f>
        <v>0</v>
      </c>
      <c r="F2" s="277">
        <f>'ΚΕΦΑΛΑΙΟ ΚΙΝΗΣΗΣ'!G15</f>
        <v>0</v>
      </c>
      <c r="G2" s="277">
        <f>'ΚΕΦΑΛΑΙΟ ΚΙΝΗΣΗΣ'!H15</f>
        <v>0</v>
      </c>
      <c r="H2" s="277">
        <f>'ΚΕΦΑΛΑΙΟ ΚΙΝΗΣΗΣ'!I15</f>
        <v>0</v>
      </c>
      <c r="I2" s="277">
        <f>'ΚΕΦΑΛΑΙΟ ΚΙΝΗΣΗΣ'!J15</f>
        <v>0</v>
      </c>
      <c r="J2" s="277">
        <f>'ΚΕΦΑΛΑΙΟ ΚΙΝΗΣΗΣ'!K15</f>
        <v>0</v>
      </c>
      <c r="K2" s="277">
        <f>'ΚΕΦΑΛΑΙΟ ΚΙΝΗΣΗΣ'!L15</f>
        <v>0</v>
      </c>
    </row>
    <row r="3" spans="1:11" ht="26.25" customHeight="1">
      <c r="A3" s="186" t="s">
        <v>140</v>
      </c>
      <c r="B3" s="277">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'!$D$3,('ΜΑΚΡΟΠΡΟΘΕΣΜΟ ΔΑΝΕΙΟ '!$D$3-'ΜΑΚΡΟΠΡΟΘΕΣΜΟ ΔΑΝΕΙΟ '!B78))</f>
        <v>0</v>
      </c>
      <c r="C3" s="277">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'!$D$3,('ΜΑΚΡΟΠΡΟΘΕΣΜΟ ΔΑΝΕΙΟ '!$D$3-'ΜΑΚΡΟΠΡΟΘΕΣΜΟ ΔΑΝΕΙΟ '!C78))</f>
        <v>0</v>
      </c>
      <c r="D3" s="277">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'!$D$3,('ΜΑΚΡΟΠΡΟΘΕΣΜΟ ΔΑΝΕΙΟ '!$D$3-'ΜΑΚΡΟΠΡΟΘΕΣΜΟ ΔΑΝΕΙΟ '!D78))</f>
        <v>0</v>
      </c>
      <c r="E3" s="277">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'!$D$3,('ΜΑΚΡΟΠΡΟΘΕΣΜΟ ΔΑΝΕΙΟ '!$D$3-'ΜΑΚΡΟΠΡΟΘΕΣΜΟ ΔΑΝΕΙΟ '!E78))</f>
        <v>0</v>
      </c>
      <c r="F3" s="277">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'!$D$3,('ΜΑΚΡΟΠΡΟΘΕΣΜΟ ΔΑΝΕΙΟ '!$D$3-'ΜΑΚΡΟΠΡΟΘΕΣΜΟ ΔΑΝΕΙΟ '!F78))</f>
        <v>0</v>
      </c>
      <c r="G3" s="277">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'!$D$3,('ΜΑΚΡΟΠΡΟΘΕΣΜΟ ΔΑΝΕΙΟ '!$D$3-'ΜΑΚΡΟΠΡΟΘΕΣΜΟ ΔΑΝΕΙΟ '!G78))</f>
        <v>0</v>
      </c>
      <c r="H3" s="277">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'!$D$3,('ΜΑΚΡΟΠΡΟΘΕΣΜΟ ΔΑΝΕΙΟ '!$D$3-'ΜΑΚΡΟΠΡΟΘΕΣΜΟ ΔΑΝΕΙΟ '!H78))</f>
        <v>0</v>
      </c>
      <c r="I3" s="277">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'!$D$3,('ΜΑΚΡΟΠΡΟΘΕΣΜΟ ΔΑΝΕΙΟ '!$D$3-'ΜΑΚΡΟΠΡΟΘΕΣΜΟ ΔΑΝΕΙΟ '!I78))</f>
        <v>0</v>
      </c>
      <c r="J3" s="277">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'!$D$3,('ΜΑΚΡΟΠΡΟΘΕΣΜΟ ΔΑΝΕΙΟ '!$D$3-'ΜΑΚΡΟΠΡΟΘΕΣΜΟ ΔΑΝΕΙΟ '!J78))</f>
        <v>0</v>
      </c>
      <c r="K3" s="277">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'!$D$3,('ΜΑΚΡΟΠΡΟΘΕΣΜΟ ΔΑΝΕΙΟ '!$D$3-'ΜΑΚΡΟΠΡΟΘΕΣΜΟ ΔΑΝΕΙΟ '!K78))</f>
        <v>0</v>
      </c>
    </row>
    <row r="4" spans="1:11" ht="26.25" customHeight="1">
      <c r="A4" s="186" t="s">
        <v>141</v>
      </c>
      <c r="B4" s="277">
        <f>'ΚΕΦΑΛΑΙΟ ΚΙΝΗΣΗΣ'!C27+'ΥΦΙΣΤΑΜΕΝΕΣ ΔΑΝΕΙΑΚΕΣ ΥΠΟΧΡ'!I24</f>
        <v>0</v>
      </c>
      <c r="C4" s="277">
        <f>'ΚΕΦΑΛΑΙΟ ΚΙΝΗΣΗΣ'!D27+'ΥΦΙΣΤΑΜΕΝΕΣ ΔΑΝΕΙΑΚΕΣ ΥΠΟΧΡ'!J24</f>
        <v>0</v>
      </c>
      <c r="D4" s="277">
        <f>'ΚΕΦΑΛΑΙΟ ΚΙΝΗΣΗΣ'!E27+'ΥΦΙΣΤΑΜΕΝΕΣ ΔΑΝΕΙΑΚΕΣ ΥΠΟΧΡ'!K24</f>
        <v>0</v>
      </c>
      <c r="E4" s="277">
        <f>'ΚΕΦΑΛΑΙΟ ΚΙΝΗΣΗΣ'!F27+'ΥΦΙΣΤΑΜΕΝΕΣ ΔΑΝΕΙΑΚΕΣ ΥΠΟΧΡ'!L24</f>
        <v>0</v>
      </c>
      <c r="F4" s="277">
        <f>'ΚΕΦΑΛΑΙΟ ΚΙΝΗΣΗΣ'!G27+'ΥΦΙΣΤΑΜΕΝΕΣ ΔΑΝΕΙΑΚΕΣ ΥΠΟΧΡ'!M24</f>
        <v>0</v>
      </c>
      <c r="G4" s="277">
        <f>'ΚΕΦΑΛΑΙΟ ΚΙΝΗΣΗΣ'!H27+'ΥΦΙΣΤΑΜΕΝΕΣ ΔΑΝΕΙΑΚΕΣ ΥΠΟΧΡ'!N24</f>
        <v>0</v>
      </c>
      <c r="H4" s="277">
        <f>'ΚΕΦΑΛΑΙΟ ΚΙΝΗΣΗΣ'!I27+'ΥΦΙΣΤΑΜΕΝΕΣ ΔΑΝΕΙΑΚΕΣ ΥΠΟΧΡ'!O24</f>
        <v>0</v>
      </c>
      <c r="I4" s="277">
        <f>'ΚΕΦΑΛΑΙΟ ΚΙΝΗΣΗΣ'!J27+'ΥΦΙΣΤΑΜΕΝΕΣ ΔΑΝΕΙΑΚΕΣ ΥΠΟΧΡ'!P24</f>
        <v>0</v>
      </c>
      <c r="J4" s="277">
        <f>'ΚΕΦΑΛΑΙΟ ΚΙΝΗΣΗΣ'!K27+'ΥΦΙΣΤΑΜΕΝΕΣ ΔΑΝΕΙΑΚΕΣ ΥΠΟΧΡ'!Q24</f>
        <v>0</v>
      </c>
      <c r="K4" s="277">
        <f>'ΚΕΦΑΛΑΙΟ ΚΙΝΗΣΗΣ'!L27+'ΥΦΙΣΤΑΜΕΝΕΣ ΔΑΝΕΙΑΚΕΣ ΥΠΟΧΡ'!R24</f>
        <v>0</v>
      </c>
    </row>
    <row r="5" spans="1:11" ht="26.25" customHeight="1">
      <c r="A5" s="187" t="s">
        <v>162</v>
      </c>
      <c r="B5" s="277">
        <f>SUM(B3:B4)</f>
        <v>0</v>
      </c>
      <c r="C5" s="277">
        <f t="shared" ref="C5:K5" si="0">SUM(C3:C4)</f>
        <v>0</v>
      </c>
      <c r="D5" s="277">
        <f t="shared" si="0"/>
        <v>0</v>
      </c>
      <c r="E5" s="277">
        <f t="shared" si="0"/>
        <v>0</v>
      </c>
      <c r="F5" s="277">
        <f t="shared" si="0"/>
        <v>0</v>
      </c>
      <c r="G5" s="277">
        <f t="shared" si="0"/>
        <v>0</v>
      </c>
      <c r="H5" s="277">
        <f t="shared" si="0"/>
        <v>0</v>
      </c>
      <c r="I5" s="277">
        <f t="shared" si="0"/>
        <v>0</v>
      </c>
      <c r="J5" s="277">
        <f t="shared" si="0"/>
        <v>0</v>
      </c>
      <c r="K5" s="277">
        <f t="shared" si="0"/>
        <v>0</v>
      </c>
    </row>
    <row r="6" spans="1:11" ht="26.25" customHeight="1">
      <c r="A6" s="3" t="s">
        <v>166</v>
      </c>
      <c r="B6" s="278">
        <f>SUM(B5,B2)</f>
        <v>0</v>
      </c>
      <c r="C6" s="278">
        <f t="shared" ref="C6:K6" si="1">SUM(C5,C2)</f>
        <v>0</v>
      </c>
      <c r="D6" s="278">
        <f t="shared" si="1"/>
        <v>0</v>
      </c>
      <c r="E6" s="278">
        <f t="shared" si="1"/>
        <v>0</v>
      </c>
      <c r="F6" s="278">
        <f t="shared" si="1"/>
        <v>0</v>
      </c>
      <c r="G6" s="278">
        <f t="shared" si="1"/>
        <v>0</v>
      </c>
      <c r="H6" s="278">
        <f t="shared" si="1"/>
        <v>0</v>
      </c>
      <c r="I6" s="278">
        <f t="shared" si="1"/>
        <v>0</v>
      </c>
      <c r="J6" s="278">
        <f t="shared" si="1"/>
        <v>0</v>
      </c>
      <c r="K6" s="278">
        <f t="shared" si="1"/>
        <v>0</v>
      </c>
    </row>
  </sheetData>
  <phoneticPr fontId="5" type="noConversion"/>
  <pageMargins left="0.75" right="0.75" top="1" bottom="1" header="0.5" footer="0.5"/>
  <pageSetup paperSize="9" orientation="portrait" r:id="rId1"/>
  <headerFooter alignWithMargins="0"/>
  <ignoredErrors>
    <ignoredError sqref="B2:K2" emptyCellReference="1"/>
  </ignoredErrors>
</worksheet>
</file>

<file path=xl/worksheets/sheet11.xml><?xml version="1.0" encoding="utf-8"?>
<worksheet xmlns="http://schemas.openxmlformats.org/spreadsheetml/2006/main" xmlns:r="http://schemas.openxmlformats.org/officeDocument/2006/relationships">
  <dimension ref="A1:K13"/>
  <sheetViews>
    <sheetView zoomScale="85" workbookViewId="0">
      <selection activeCell="D7" sqref="D7"/>
    </sheetView>
  </sheetViews>
  <sheetFormatPr defaultRowHeight="10.5"/>
  <cols>
    <col min="1" max="1" width="46.85546875" style="104" customWidth="1"/>
    <col min="2" max="11" width="15.28515625" style="94" customWidth="1"/>
    <col min="12" max="16384" width="9.140625" style="94"/>
  </cols>
  <sheetData>
    <row r="1" spans="1:11" ht="36" customHeight="1">
      <c r="A1" s="3" t="s">
        <v>164</v>
      </c>
      <c r="B1" s="264" t="s">
        <v>21</v>
      </c>
      <c r="C1" s="264" t="s">
        <v>22</v>
      </c>
      <c r="D1" s="264" t="s">
        <v>23</v>
      </c>
      <c r="E1" s="264" t="s">
        <v>24</v>
      </c>
      <c r="F1" s="264" t="s">
        <v>25</v>
      </c>
      <c r="G1" s="264" t="s">
        <v>26</v>
      </c>
      <c r="H1" s="264" t="s">
        <v>27</v>
      </c>
      <c r="I1" s="264" t="s">
        <v>28</v>
      </c>
      <c r="J1" s="264" t="s">
        <v>29</v>
      </c>
      <c r="K1" s="213" t="s">
        <v>30</v>
      </c>
    </row>
    <row r="2" spans="1:11" ht="27" customHeight="1">
      <c r="A2" s="151" t="s">
        <v>155</v>
      </c>
      <c r="B2" s="110">
        <f>'ΥΦΙΣΤΑΜΕΝΕΣ ΔΑΝΕΙΑΚΕΣ ΥΠΟΧΡ'!I14</f>
        <v>0</v>
      </c>
      <c r="C2" s="110">
        <f>'ΥΦΙΣΤΑΜΕΝΕΣ ΔΑΝΕΙΑΚΕΣ ΥΠΟΧΡ'!J14</f>
        <v>0</v>
      </c>
      <c r="D2" s="110">
        <f>'ΥΦΙΣΤΑΜΕΝΕΣ ΔΑΝΕΙΑΚΕΣ ΥΠΟΧΡ'!K14</f>
        <v>0</v>
      </c>
      <c r="E2" s="110">
        <f>'ΥΦΙΣΤΑΜΕΝΕΣ ΔΑΝΕΙΑΚΕΣ ΥΠΟΧΡ'!L14</f>
        <v>0</v>
      </c>
      <c r="F2" s="110">
        <f>'ΥΦΙΣΤΑΜΕΝΕΣ ΔΑΝΕΙΑΚΕΣ ΥΠΟΧΡ'!M14</f>
        <v>0</v>
      </c>
      <c r="G2" s="110">
        <f>'ΥΦΙΣΤΑΜΕΝΕΣ ΔΑΝΕΙΑΚΕΣ ΥΠΟΧΡ'!N14</f>
        <v>0</v>
      </c>
      <c r="H2" s="110">
        <f>'ΥΦΙΣΤΑΜΕΝΕΣ ΔΑΝΕΙΑΚΕΣ ΥΠΟΧΡ'!O14</f>
        <v>0</v>
      </c>
      <c r="I2" s="110">
        <f>'ΥΦΙΣΤΑΜΕΝΕΣ ΔΑΝΕΙΑΚΕΣ ΥΠΟΧΡ'!P14</f>
        <v>0</v>
      </c>
      <c r="J2" s="110">
        <f>'ΥΦΙΣΤΑΜΕΝΕΣ ΔΑΝΕΙΑΚΕΣ ΥΠΟΧΡ'!Q14</f>
        <v>0</v>
      </c>
      <c r="K2" s="110">
        <f>'ΥΦΙΣΤΑΜΕΝΕΣ ΔΑΝΕΙΑΚΕΣ ΥΠΟΧΡ'!R14</f>
        <v>0</v>
      </c>
    </row>
    <row r="3" spans="1:11" ht="27" customHeight="1">
      <c r="A3" s="151" t="s">
        <v>154</v>
      </c>
      <c r="B3" s="110">
        <f>'ΜΑΚΡΟΠΡΟΘΕΣΜΟ ΔΑΝΕΙΟ '!B76</f>
        <v>0</v>
      </c>
      <c r="C3" s="110">
        <f>'ΜΑΚΡΟΠΡΟΘΕΣΜΟ ΔΑΝΕΙΟ '!C76</f>
        <v>0</v>
      </c>
      <c r="D3" s="110">
        <f>'ΜΑΚΡΟΠΡΟΘΕΣΜΟ ΔΑΝΕΙΟ '!D76</f>
        <v>0</v>
      </c>
      <c r="E3" s="110">
        <f>'ΜΑΚΡΟΠΡΟΘΕΣΜΟ ΔΑΝΕΙΟ '!E76</f>
        <v>0</v>
      </c>
      <c r="F3" s="110">
        <f>'ΜΑΚΡΟΠΡΟΘΕΣΜΟ ΔΑΝΕΙΟ '!F76</f>
        <v>0</v>
      </c>
      <c r="G3" s="110">
        <f>'ΜΑΚΡΟΠΡΟΘΕΣΜΟ ΔΑΝΕΙΟ '!G76</f>
        <v>0</v>
      </c>
      <c r="H3" s="110">
        <f>'ΜΑΚΡΟΠΡΟΘΕΣΜΟ ΔΑΝΕΙΟ '!H76</f>
        <v>0</v>
      </c>
      <c r="I3" s="110">
        <f>'ΜΑΚΡΟΠΡΟΘΕΣΜΟ ΔΑΝΕΙΟ '!I76</f>
        <v>0</v>
      </c>
      <c r="J3" s="110">
        <f>'ΜΑΚΡΟΠΡΟΘΕΣΜΟ ΔΑΝΕΙΟ '!J76</f>
        <v>0</v>
      </c>
      <c r="K3" s="110">
        <f>'ΜΑΚΡΟΠΡΟΘΕΣΜΟ ΔΑΝΕΙΟ '!K76</f>
        <v>0</v>
      </c>
    </row>
    <row r="4" spans="1:11" ht="27" customHeight="1">
      <c r="A4" s="151" t="s">
        <v>156</v>
      </c>
      <c r="B4" s="110">
        <f>'ΥΦΙΣΤΑΜΕΝΕΣ ΔΑΝΕΙΑΚΕΣ ΥΠΟΧΡ'!I13</f>
        <v>0</v>
      </c>
      <c r="C4" s="110">
        <f>'ΥΦΙΣΤΑΜΕΝΕΣ ΔΑΝΕΙΑΚΕΣ ΥΠΟΧΡ'!J13</f>
        <v>0</v>
      </c>
      <c r="D4" s="110">
        <f>'ΥΦΙΣΤΑΜΕΝΕΣ ΔΑΝΕΙΑΚΕΣ ΥΠΟΧΡ'!K13</f>
        <v>0</v>
      </c>
      <c r="E4" s="110">
        <f>'ΥΦΙΣΤΑΜΕΝΕΣ ΔΑΝΕΙΑΚΕΣ ΥΠΟΧΡ'!L13</f>
        <v>0</v>
      </c>
      <c r="F4" s="110">
        <f>'ΥΦΙΣΤΑΜΕΝΕΣ ΔΑΝΕΙΑΚΕΣ ΥΠΟΧΡ'!M13</f>
        <v>0</v>
      </c>
      <c r="G4" s="110">
        <f>'ΥΦΙΣΤΑΜΕΝΕΣ ΔΑΝΕΙΑΚΕΣ ΥΠΟΧΡ'!N13</f>
        <v>0</v>
      </c>
      <c r="H4" s="110">
        <f>'ΥΦΙΣΤΑΜΕΝΕΣ ΔΑΝΕΙΑΚΕΣ ΥΠΟΧΡ'!O13</f>
        <v>0</v>
      </c>
      <c r="I4" s="110">
        <f>'ΥΦΙΣΤΑΜΕΝΕΣ ΔΑΝΕΙΑΚΕΣ ΥΠΟΧΡ'!P13</f>
        <v>0</v>
      </c>
      <c r="J4" s="110">
        <f>'ΥΦΙΣΤΑΜΕΝΕΣ ΔΑΝΕΙΑΚΕΣ ΥΠΟΧΡ'!Q13</f>
        <v>0</v>
      </c>
      <c r="K4" s="110">
        <f>'ΥΦΙΣΤΑΜΕΝΕΣ ΔΑΝΕΙΑΚΕΣ ΥΠΟΧΡ'!R13</f>
        <v>0</v>
      </c>
    </row>
    <row r="5" spans="1:11" ht="27" customHeight="1">
      <c r="A5" s="151" t="s">
        <v>95</v>
      </c>
      <c r="B5" s="110">
        <f>'ΜΑΚΡΟΠΡΟΘΕΣΜΟ ΔΑΝΕΙΟ '!B75</f>
        <v>0</v>
      </c>
      <c r="C5" s="110">
        <f>'ΜΑΚΡΟΠΡΟΘΕΣΜΟ ΔΑΝΕΙΟ '!C75</f>
        <v>0</v>
      </c>
      <c r="D5" s="110">
        <f>'ΜΑΚΡΟΠΡΟΘΕΣΜΟ ΔΑΝΕΙΟ '!D75</f>
        <v>0</v>
      </c>
      <c r="E5" s="110">
        <f>'ΜΑΚΡΟΠΡΟΘΕΣΜΟ ΔΑΝΕΙΟ '!E75</f>
        <v>0</v>
      </c>
      <c r="F5" s="110">
        <f>'ΜΑΚΡΟΠΡΟΘΕΣΜΟ ΔΑΝΕΙΟ '!F75</f>
        <v>0</v>
      </c>
      <c r="G5" s="110">
        <f>'ΜΑΚΡΟΠΡΟΘΕΣΜΟ ΔΑΝΕΙΟ '!G75</f>
        <v>0</v>
      </c>
      <c r="H5" s="110">
        <f>'ΜΑΚΡΟΠΡΟΘΕΣΜΟ ΔΑΝΕΙΟ '!H75</f>
        <v>0</v>
      </c>
      <c r="I5" s="110">
        <f>'ΜΑΚΡΟΠΡΟΘΕΣΜΟ ΔΑΝΕΙΟ '!I75</f>
        <v>0</v>
      </c>
      <c r="J5" s="110">
        <f>'ΜΑΚΡΟΠΡΟΘΕΣΜΟ ΔΑΝΕΙΟ '!J75</f>
        <v>0</v>
      </c>
      <c r="K5" s="110">
        <f>'ΜΑΚΡΟΠΡΟΘΕΣΜΟ ΔΑΝΕΙΟ '!K75</f>
        <v>0</v>
      </c>
    </row>
    <row r="6" spans="1:11" ht="27" customHeight="1">
      <c r="A6" s="151" t="s">
        <v>4</v>
      </c>
      <c r="B6" s="110">
        <f>'ΚΕΦΑΛΑΙΟ ΚΙΝΗΣΗΣ'!C29</f>
        <v>0</v>
      </c>
      <c r="C6" s="110">
        <f>'ΚΕΦΑΛΑΙΟ ΚΙΝΗΣΗΣ'!D29</f>
        <v>0</v>
      </c>
      <c r="D6" s="110">
        <f>'ΚΕΦΑΛΑΙΟ ΚΙΝΗΣΗΣ'!E29</f>
        <v>0</v>
      </c>
      <c r="E6" s="110">
        <f>'ΚΕΦΑΛΑΙΟ ΚΙΝΗΣΗΣ'!F29</f>
        <v>0</v>
      </c>
      <c r="F6" s="110">
        <f>'ΚΕΦΑΛΑΙΟ ΚΙΝΗΣΗΣ'!G29</f>
        <v>0</v>
      </c>
      <c r="G6" s="110">
        <f>'ΚΕΦΑΛΑΙΟ ΚΙΝΗΣΗΣ'!H29</f>
        <v>0</v>
      </c>
      <c r="H6" s="110">
        <f>'ΚΕΦΑΛΑΙΟ ΚΙΝΗΣΗΣ'!I29</f>
        <v>0</v>
      </c>
      <c r="I6" s="110">
        <f>'ΚΕΦΑΛΑΙΟ ΚΙΝΗΣΗΣ'!J29</f>
        <v>0</v>
      </c>
      <c r="J6" s="110">
        <f>'ΚΕΦΑΛΑΙΟ ΚΙΝΗΣΗΣ'!K29</f>
        <v>0</v>
      </c>
      <c r="K6" s="110">
        <f>'ΚΕΦΑΛΑΙΟ ΚΙΝΗΣΗΣ'!L29</f>
        <v>0</v>
      </c>
    </row>
    <row r="7" spans="1:11" ht="27" customHeight="1">
      <c r="A7" s="151" t="s">
        <v>157</v>
      </c>
      <c r="B7" s="189">
        <f>'ΚΕΦΑΛΑΙΟ ΚΙΝΗΣΗΣ'!C27</f>
        <v>0</v>
      </c>
      <c r="C7" s="153">
        <f>'ΚΕΦΑΛΑΙΟ ΚΙΝΗΣΗΣ'!D27-'ΚΕΦΑΛΑΙΟ ΚΙΝΗΣΗΣ'!C27</f>
        <v>0</v>
      </c>
      <c r="D7" s="153">
        <f>'ΚΕΦΑΛΑΙΟ ΚΙΝΗΣΗΣ'!E27-'ΚΕΦΑΛΑΙΟ ΚΙΝΗΣΗΣ'!D27</f>
        <v>0</v>
      </c>
      <c r="E7" s="153">
        <f>'ΚΕΦΑΛΑΙΟ ΚΙΝΗΣΗΣ'!F27-'ΚΕΦΑΛΑΙΟ ΚΙΝΗΣΗΣ'!E27</f>
        <v>0</v>
      </c>
      <c r="F7" s="153">
        <f>'ΚΕΦΑΛΑΙΟ ΚΙΝΗΣΗΣ'!G27-'ΚΕΦΑΛΑΙΟ ΚΙΝΗΣΗΣ'!F27</f>
        <v>0</v>
      </c>
      <c r="G7" s="153">
        <f>'ΚΕΦΑΛΑΙΟ ΚΙΝΗΣΗΣ'!H27-'ΚΕΦΑΛΑΙΟ ΚΙΝΗΣΗΣ'!G27</f>
        <v>0</v>
      </c>
      <c r="H7" s="153">
        <f>'ΚΕΦΑΛΑΙΟ ΚΙΝΗΣΗΣ'!I27-'ΚΕΦΑΛΑΙΟ ΚΙΝΗΣΗΣ'!H27</f>
        <v>0</v>
      </c>
      <c r="I7" s="153">
        <f>'ΚΕΦΑΛΑΙΟ ΚΙΝΗΣΗΣ'!J27-'ΚΕΦΑΛΑΙΟ ΚΙΝΗΣΗΣ'!I27</f>
        <v>0</v>
      </c>
      <c r="J7" s="153">
        <f>'ΚΕΦΑΛΑΙΟ ΚΙΝΗΣΗΣ'!K27-'ΚΕΦΑΛΑΙΟ ΚΙΝΗΣΗΣ'!J27</f>
        <v>0</v>
      </c>
      <c r="K7" s="153">
        <f>'ΚΕΦΑΛΑΙΟ ΚΙΝΗΣΗΣ'!L27-'ΚΕΦΑΛΑΙΟ ΚΙΝΗΣΗΣ'!K27</f>
        <v>0</v>
      </c>
    </row>
    <row r="8" spans="1:11" ht="27" customHeight="1">
      <c r="A8" s="151" t="s">
        <v>159</v>
      </c>
      <c r="B8" s="110">
        <f>'ΥΦΙΣΤΑΜΕΝΕΣ ΔΑΝΕΙΑΚΕΣ ΥΠΟΧΡ'!I47</f>
        <v>0</v>
      </c>
      <c r="C8" s="110">
        <f>'ΥΦΙΣΤΑΜΕΝΕΣ ΔΑΝΕΙΑΚΕΣ ΥΠΟΧΡ'!J47</f>
        <v>0</v>
      </c>
      <c r="D8" s="110">
        <f>'ΥΦΙΣΤΑΜΕΝΕΣ ΔΑΝΕΙΑΚΕΣ ΥΠΟΧΡ'!K47</f>
        <v>0</v>
      </c>
      <c r="E8" s="110">
        <f>'ΥΦΙΣΤΑΜΕΝΕΣ ΔΑΝΕΙΑΚΕΣ ΥΠΟΧΡ'!L47</f>
        <v>0</v>
      </c>
      <c r="F8" s="110">
        <f>'ΥΦΙΣΤΑΜΕΝΕΣ ΔΑΝΕΙΑΚΕΣ ΥΠΟΧΡ'!M47</f>
        <v>0</v>
      </c>
      <c r="G8" s="110">
        <f>'ΥΦΙΣΤΑΜΕΝΕΣ ΔΑΝΕΙΑΚΕΣ ΥΠΟΧΡ'!N47</f>
        <v>0</v>
      </c>
      <c r="H8" s="110">
        <f>'ΥΦΙΣΤΑΜΕΝΕΣ ΔΑΝΕΙΑΚΕΣ ΥΠΟΧΡ'!O47</f>
        <v>0</v>
      </c>
      <c r="I8" s="110">
        <f>'ΥΦΙΣΤΑΜΕΝΕΣ ΔΑΝΕΙΑΚΕΣ ΥΠΟΧΡ'!P47</f>
        <v>0</v>
      </c>
      <c r="J8" s="110">
        <f>'ΥΦΙΣΤΑΜΕΝΕΣ ΔΑΝΕΙΑΚΕΣ ΥΠΟΧΡ'!Q47</f>
        <v>0</v>
      </c>
      <c r="K8" s="110">
        <f>'ΥΦΙΣΤΑΜΕΝΕΣ ΔΑΝΕΙΑΚΕΣ ΥΠΟΧΡ'!R47</f>
        <v>0</v>
      </c>
    </row>
    <row r="9" spans="1:11" ht="27" customHeight="1">
      <c r="A9" s="151" t="s">
        <v>158</v>
      </c>
      <c r="B9" s="110">
        <f>'LEASING ΕΠΕΝΔΥΤΙΚΟΥ ΣΧΕΔΙΟΥ'!D9</f>
        <v>0</v>
      </c>
      <c r="C9" s="110">
        <f>'LEASING ΕΠΕΝΔΥΤΙΚΟΥ ΣΧΕΔΙΟΥ'!E9</f>
        <v>0</v>
      </c>
      <c r="D9" s="110">
        <f>'LEASING ΕΠΕΝΔΥΤΙΚΟΥ ΣΧΕΔΙΟΥ'!F9</f>
        <v>0</v>
      </c>
      <c r="E9" s="110">
        <f>'LEASING ΕΠΕΝΔΥΤΙΚΟΥ ΣΧΕΔΙΟΥ'!G9</f>
        <v>0</v>
      </c>
      <c r="F9" s="110">
        <f>'LEASING ΕΠΕΝΔΥΤΙΚΟΥ ΣΧΕΔΙΟΥ'!H9</f>
        <v>0</v>
      </c>
      <c r="G9" s="110">
        <f>'LEASING ΕΠΕΝΔΥΤΙΚΟΥ ΣΧΕΔΙΟΥ'!I9</f>
        <v>0</v>
      </c>
      <c r="H9" s="110">
        <f>'LEASING ΕΠΕΝΔΥΤΙΚΟΥ ΣΧΕΔΙΟΥ'!J9</f>
        <v>0</v>
      </c>
      <c r="I9" s="110">
        <f>'LEASING ΕΠΕΝΔΥΤΙΚΟΥ ΣΧΕΔΙΟΥ'!K9</f>
        <v>0</v>
      </c>
      <c r="J9" s="110">
        <f>'LEASING ΕΠΕΝΔΥΤΙΚΟΥ ΣΧΕΔΙΟΥ'!L9</f>
        <v>0</v>
      </c>
      <c r="K9" s="110">
        <f>'LEASING ΕΠΕΝΔΥΤΙΚΟΥ ΣΧΕΔΙΟΥ'!M9</f>
        <v>0</v>
      </c>
    </row>
    <row r="10" spans="1:11" ht="27" customHeight="1">
      <c r="A10" s="77" t="s">
        <v>163</v>
      </c>
      <c r="B10" s="103">
        <f>SUM(B2:B9)</f>
        <v>0</v>
      </c>
      <c r="C10" s="103">
        <f t="shared" ref="C10:K10" si="0">SUM(C2:C9)</f>
        <v>0</v>
      </c>
      <c r="D10" s="103">
        <f t="shared" si="0"/>
        <v>0</v>
      </c>
      <c r="E10" s="103">
        <f t="shared" si="0"/>
        <v>0</v>
      </c>
      <c r="F10" s="103">
        <f t="shared" si="0"/>
        <v>0</v>
      </c>
      <c r="G10" s="103">
        <f t="shared" si="0"/>
        <v>0</v>
      </c>
      <c r="H10" s="103">
        <f t="shared" si="0"/>
        <v>0</v>
      </c>
      <c r="I10" s="103">
        <f t="shared" si="0"/>
        <v>0</v>
      </c>
      <c r="J10" s="103">
        <f t="shared" si="0"/>
        <v>0</v>
      </c>
      <c r="K10" s="103">
        <f t="shared" si="0"/>
        <v>0</v>
      </c>
    </row>
    <row r="13" spans="1:11" ht="33.75" customHeight="1">
      <c r="A13" s="193" t="s">
        <v>5</v>
      </c>
      <c r="B13" s="192"/>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2.xml><?xml version="1.0" encoding="utf-8"?>
<worksheet xmlns="http://schemas.openxmlformats.org/spreadsheetml/2006/main" xmlns:r="http://schemas.openxmlformats.org/officeDocument/2006/relationships">
  <dimension ref="A1:M525"/>
  <sheetViews>
    <sheetView topLeftCell="A8" zoomScale="90" zoomScaleNormal="90" workbookViewId="0">
      <selection activeCell="O20" sqref="O20"/>
    </sheetView>
  </sheetViews>
  <sheetFormatPr defaultRowHeight="12.75"/>
  <cols>
    <col min="1" max="1" width="48.42578125" style="61" customWidth="1"/>
    <col min="2" max="2" width="13" style="17" customWidth="1"/>
    <col min="3" max="3" width="13.5703125" style="143" customWidth="1"/>
    <col min="4" max="13" width="12.140625" style="61" customWidth="1"/>
    <col min="14" max="16384" width="9.140625" style="61"/>
  </cols>
  <sheetData>
    <row r="1" spans="1:13" ht="46.5" customHeight="1">
      <c r="A1" s="261"/>
      <c r="B1" s="1" t="s">
        <v>320</v>
      </c>
      <c r="C1" s="1" t="s">
        <v>63</v>
      </c>
      <c r="D1" s="264" t="s">
        <v>32</v>
      </c>
      <c r="E1" s="264" t="s">
        <v>33</v>
      </c>
      <c r="F1" s="264" t="s">
        <v>34</v>
      </c>
      <c r="G1" s="264" t="s">
        <v>35</v>
      </c>
      <c r="H1" s="264" t="s">
        <v>36</v>
      </c>
      <c r="I1" s="264" t="s">
        <v>37</v>
      </c>
      <c r="J1" s="264" t="s">
        <v>38</v>
      </c>
      <c r="K1" s="264" t="s">
        <v>39</v>
      </c>
      <c r="L1" s="264" t="s">
        <v>40</v>
      </c>
      <c r="M1" s="213" t="s">
        <v>41</v>
      </c>
    </row>
    <row r="2" spans="1:13" ht="26.25" customHeight="1">
      <c r="A2" s="137" t="s">
        <v>151</v>
      </c>
      <c r="B2" s="285"/>
      <c r="C2" s="285"/>
      <c r="D2" s="71">
        <v>1</v>
      </c>
      <c r="E2" s="71">
        <v>2</v>
      </c>
      <c r="F2" s="71">
        <v>3</v>
      </c>
      <c r="G2" s="71">
        <v>4</v>
      </c>
      <c r="H2" s="71">
        <v>5</v>
      </c>
      <c r="I2" s="71">
        <v>6</v>
      </c>
      <c r="J2" s="71">
        <v>7</v>
      </c>
      <c r="K2" s="71">
        <v>8</v>
      </c>
      <c r="L2" s="71">
        <v>9</v>
      </c>
      <c r="M2" s="71">
        <v>10</v>
      </c>
    </row>
    <row r="3" spans="1:13" ht="18" customHeight="1">
      <c r="A3" s="265" t="s">
        <v>7</v>
      </c>
      <c r="B3" s="266"/>
      <c r="C3" s="2"/>
      <c r="D3" s="267"/>
      <c r="E3" s="268"/>
      <c r="F3" s="268"/>
      <c r="G3" s="268"/>
      <c r="H3" s="268"/>
      <c r="I3" s="268"/>
      <c r="J3" s="268"/>
      <c r="K3" s="268"/>
      <c r="L3" s="268"/>
      <c r="M3" s="268"/>
    </row>
    <row r="4" spans="1:13" ht="18" customHeight="1">
      <c r="A4" s="4" t="s">
        <v>8</v>
      </c>
      <c r="B4" s="8">
        <f>ΚΟΣΤΟΣ!C7</f>
        <v>0</v>
      </c>
      <c r="C4" s="72"/>
      <c r="D4" s="20">
        <f>$C4*$B4</f>
        <v>0</v>
      </c>
      <c r="E4" s="20">
        <f>IF(($C4*$B4*E$2)&lt;=$B4,$C4*$B4,0)</f>
        <v>0</v>
      </c>
      <c r="F4" s="20">
        <f t="shared" ref="F4:M11" si="0">IF(($C4*$B4*F$2)&lt;=$B4,$C4*$B4,0)</f>
        <v>0</v>
      </c>
      <c r="G4" s="20">
        <f t="shared" si="0"/>
        <v>0</v>
      </c>
      <c r="H4" s="20">
        <f t="shared" si="0"/>
        <v>0</v>
      </c>
      <c r="I4" s="20">
        <f t="shared" si="0"/>
        <v>0</v>
      </c>
      <c r="J4" s="20">
        <f t="shared" si="0"/>
        <v>0</v>
      </c>
      <c r="K4" s="20">
        <f t="shared" si="0"/>
        <v>0</v>
      </c>
      <c r="L4" s="20">
        <f t="shared" si="0"/>
        <v>0</v>
      </c>
      <c r="M4" s="20">
        <f t="shared" si="0"/>
        <v>0</v>
      </c>
    </row>
    <row r="5" spans="1:13" ht="24" customHeight="1">
      <c r="A5" s="4" t="s">
        <v>10</v>
      </c>
      <c r="B5" s="8">
        <f>ΚΟΣΤΟΣ!C8</f>
        <v>0</v>
      </c>
      <c r="C5" s="72"/>
      <c r="D5" s="20">
        <f t="shared" ref="D5:D11" si="1">$C5*$B5</f>
        <v>0</v>
      </c>
      <c r="E5" s="20">
        <f t="shared" ref="E5:E11" si="2">IF(($C5*$B5*E$2)&lt;=$B5,$C5*$B5,0)</f>
        <v>0</v>
      </c>
      <c r="F5" s="20">
        <f t="shared" si="0"/>
        <v>0</v>
      </c>
      <c r="G5" s="20">
        <f t="shared" si="0"/>
        <v>0</v>
      </c>
      <c r="H5" s="20">
        <f t="shared" si="0"/>
        <v>0</v>
      </c>
      <c r="I5" s="20">
        <f t="shared" si="0"/>
        <v>0</v>
      </c>
      <c r="J5" s="20">
        <f t="shared" si="0"/>
        <v>0</v>
      </c>
      <c r="K5" s="20">
        <f t="shared" si="0"/>
        <v>0</v>
      </c>
      <c r="L5" s="20">
        <f t="shared" si="0"/>
        <v>0</v>
      </c>
      <c r="M5" s="20">
        <f t="shared" si="0"/>
        <v>0</v>
      </c>
    </row>
    <row r="6" spans="1:13" ht="26.25" customHeight="1">
      <c r="A6" s="4" t="s">
        <v>289</v>
      </c>
      <c r="B6" s="8">
        <f>ΚΟΣΤΟΣ!C9</f>
        <v>0</v>
      </c>
      <c r="C6" s="72"/>
      <c r="D6" s="20">
        <f t="shared" si="1"/>
        <v>0</v>
      </c>
      <c r="E6" s="20">
        <f t="shared" si="2"/>
        <v>0</v>
      </c>
      <c r="F6" s="20">
        <f t="shared" si="0"/>
        <v>0</v>
      </c>
      <c r="G6" s="20">
        <f t="shared" si="0"/>
        <v>0</v>
      </c>
      <c r="H6" s="20">
        <f t="shared" si="0"/>
        <v>0</v>
      </c>
      <c r="I6" s="20">
        <f t="shared" si="0"/>
        <v>0</v>
      </c>
      <c r="J6" s="20">
        <f t="shared" si="0"/>
        <v>0</v>
      </c>
      <c r="K6" s="20">
        <f t="shared" si="0"/>
        <v>0</v>
      </c>
      <c r="L6" s="20">
        <f t="shared" si="0"/>
        <v>0</v>
      </c>
      <c r="M6" s="20">
        <f t="shared" si="0"/>
        <v>0</v>
      </c>
    </row>
    <row r="7" spans="1:13" ht="17.25" hidden="1" customHeight="1">
      <c r="A7" s="4"/>
      <c r="B7" s="8">
        <f>ΚΟΣΤΟΣ!C12</f>
        <v>0</v>
      </c>
      <c r="C7" s="72"/>
      <c r="D7" s="20">
        <f t="shared" si="1"/>
        <v>0</v>
      </c>
      <c r="E7" s="20">
        <f t="shared" si="2"/>
        <v>0</v>
      </c>
      <c r="F7" s="20">
        <f t="shared" si="0"/>
        <v>0</v>
      </c>
      <c r="G7" s="20">
        <f t="shared" si="0"/>
        <v>0</v>
      </c>
      <c r="H7" s="20">
        <f t="shared" si="0"/>
        <v>0</v>
      </c>
      <c r="I7" s="20">
        <f t="shared" si="0"/>
        <v>0</v>
      </c>
      <c r="J7" s="20">
        <f t="shared" si="0"/>
        <v>0</v>
      </c>
      <c r="K7" s="20">
        <f t="shared" si="0"/>
        <v>0</v>
      </c>
      <c r="L7" s="20">
        <f t="shared" si="0"/>
        <v>0</v>
      </c>
      <c r="M7" s="20">
        <f t="shared" si="0"/>
        <v>0</v>
      </c>
    </row>
    <row r="8" spans="1:13" ht="17.25" customHeight="1">
      <c r="A8" s="4" t="s">
        <v>14</v>
      </c>
      <c r="B8" s="8">
        <f>ΚΟΣΤΟΣ!C13</f>
        <v>0</v>
      </c>
      <c r="C8" s="72"/>
      <c r="D8" s="20">
        <f t="shared" si="1"/>
        <v>0</v>
      </c>
      <c r="E8" s="20">
        <f t="shared" si="2"/>
        <v>0</v>
      </c>
      <c r="F8" s="20">
        <f t="shared" si="0"/>
        <v>0</v>
      </c>
      <c r="G8" s="20">
        <f t="shared" si="0"/>
        <v>0</v>
      </c>
      <c r="H8" s="20">
        <f t="shared" si="0"/>
        <v>0</v>
      </c>
      <c r="I8" s="20">
        <f t="shared" si="0"/>
        <v>0</v>
      </c>
      <c r="J8" s="20">
        <f t="shared" si="0"/>
        <v>0</v>
      </c>
      <c r="K8" s="20">
        <f t="shared" si="0"/>
        <v>0</v>
      </c>
      <c r="L8" s="20">
        <f t="shared" si="0"/>
        <v>0</v>
      </c>
      <c r="M8" s="20">
        <f t="shared" si="0"/>
        <v>0</v>
      </c>
    </row>
    <row r="9" spans="1:13" ht="17.25" customHeight="1">
      <c r="A9" s="4" t="s">
        <v>13</v>
      </c>
      <c r="B9" s="8">
        <f>ΚΟΣΤΟΣ!C16</f>
        <v>0</v>
      </c>
      <c r="C9" s="72"/>
      <c r="D9" s="20">
        <f t="shared" si="1"/>
        <v>0</v>
      </c>
      <c r="E9" s="20">
        <f t="shared" si="2"/>
        <v>0</v>
      </c>
      <c r="F9" s="20">
        <f t="shared" si="0"/>
        <v>0</v>
      </c>
      <c r="G9" s="20">
        <f t="shared" si="0"/>
        <v>0</v>
      </c>
      <c r="H9" s="20">
        <f t="shared" si="0"/>
        <v>0</v>
      </c>
      <c r="I9" s="20">
        <f t="shared" si="0"/>
        <v>0</v>
      </c>
      <c r="J9" s="20">
        <f t="shared" si="0"/>
        <v>0</v>
      </c>
      <c r="K9" s="20">
        <f t="shared" si="0"/>
        <v>0</v>
      </c>
      <c r="L9" s="20">
        <f t="shared" si="0"/>
        <v>0</v>
      </c>
      <c r="M9" s="20">
        <f t="shared" si="0"/>
        <v>0</v>
      </c>
    </row>
    <row r="10" spans="1:13" ht="27" customHeight="1">
      <c r="A10" s="4" t="s">
        <v>300</v>
      </c>
      <c r="B10" s="8">
        <f>ΚΟΣΤΟΣ!C17</f>
        <v>0</v>
      </c>
      <c r="C10" s="72"/>
      <c r="D10" s="20">
        <f t="shared" si="1"/>
        <v>0</v>
      </c>
      <c r="E10" s="20">
        <f t="shared" si="2"/>
        <v>0</v>
      </c>
      <c r="F10" s="20">
        <f t="shared" si="0"/>
        <v>0</v>
      </c>
      <c r="G10" s="20">
        <f t="shared" si="0"/>
        <v>0</v>
      </c>
      <c r="H10" s="20">
        <f t="shared" si="0"/>
        <v>0</v>
      </c>
      <c r="I10" s="20">
        <f t="shared" si="0"/>
        <v>0</v>
      </c>
      <c r="J10" s="20">
        <f t="shared" si="0"/>
        <v>0</v>
      </c>
      <c r="K10" s="20">
        <f t="shared" si="0"/>
        <v>0</v>
      </c>
      <c r="L10" s="20">
        <f t="shared" si="0"/>
        <v>0</v>
      </c>
      <c r="M10" s="20">
        <f t="shared" si="0"/>
        <v>0</v>
      </c>
    </row>
    <row r="11" spans="1:13" ht="17.25" customHeight="1">
      <c r="A11" s="4" t="s">
        <v>301</v>
      </c>
      <c r="B11" s="8">
        <f>ΚΟΣΤΟΣ!C18</f>
        <v>0</v>
      </c>
      <c r="C11" s="72"/>
      <c r="D11" s="20">
        <f t="shared" si="1"/>
        <v>0</v>
      </c>
      <c r="E11" s="20">
        <f t="shared" si="2"/>
        <v>0</v>
      </c>
      <c r="F11" s="20">
        <f t="shared" si="0"/>
        <v>0</v>
      </c>
      <c r="G11" s="20">
        <f t="shared" si="0"/>
        <v>0</v>
      </c>
      <c r="H11" s="20">
        <f t="shared" si="0"/>
        <v>0</v>
      </c>
      <c r="I11" s="20">
        <f t="shared" si="0"/>
        <v>0</v>
      </c>
      <c r="J11" s="20">
        <f t="shared" si="0"/>
        <v>0</v>
      </c>
      <c r="K11" s="20">
        <f t="shared" si="0"/>
        <v>0</v>
      </c>
      <c r="L11" s="20">
        <f t="shared" si="0"/>
        <v>0</v>
      </c>
      <c r="M11" s="20">
        <f t="shared" si="0"/>
        <v>0</v>
      </c>
    </row>
    <row r="12" spans="1:13" ht="21" customHeight="1">
      <c r="A12" s="6" t="s">
        <v>15</v>
      </c>
      <c r="B12" s="19">
        <f>B11+B10+B9+B8+B7+B6+B5+B4</f>
        <v>0</v>
      </c>
      <c r="C12" s="109"/>
      <c r="D12" s="19">
        <f>SUM(D4:D11)</f>
        <v>0</v>
      </c>
      <c r="E12" s="19">
        <f t="shared" ref="E12:M12" si="3">SUM(E4:E11)</f>
        <v>0</v>
      </c>
      <c r="F12" s="19">
        <f t="shared" si="3"/>
        <v>0</v>
      </c>
      <c r="G12" s="19">
        <f t="shared" si="3"/>
        <v>0</v>
      </c>
      <c r="H12" s="19">
        <f t="shared" si="3"/>
        <v>0</v>
      </c>
      <c r="I12" s="19">
        <f t="shared" si="3"/>
        <v>0</v>
      </c>
      <c r="J12" s="19">
        <f t="shared" si="3"/>
        <v>0</v>
      </c>
      <c r="K12" s="19">
        <f t="shared" si="3"/>
        <v>0</v>
      </c>
      <c r="L12" s="19">
        <f t="shared" si="3"/>
        <v>0</v>
      </c>
      <c r="M12" s="19">
        <f t="shared" si="3"/>
        <v>0</v>
      </c>
    </row>
    <row r="13" spans="1:13" ht="5.25" customHeight="1">
      <c r="A13" s="138"/>
      <c r="B13" s="13"/>
      <c r="C13" s="73"/>
    </row>
    <row r="14" spans="1:13" ht="19.5" customHeight="1">
      <c r="A14" s="3" t="s">
        <v>16</v>
      </c>
      <c r="B14" s="2"/>
      <c r="C14" s="266"/>
      <c r="D14" s="267"/>
      <c r="E14" s="268"/>
      <c r="F14" s="268"/>
      <c r="G14" s="268"/>
      <c r="H14" s="268"/>
      <c r="I14" s="268"/>
      <c r="J14" s="268"/>
      <c r="K14" s="268"/>
      <c r="L14" s="268"/>
      <c r="M14" s="268"/>
    </row>
    <row r="15" spans="1:13" ht="40.5" customHeight="1">
      <c r="A15" s="5" t="s">
        <v>290</v>
      </c>
      <c r="B15" s="14">
        <f>ΚΟΣΤΟΣ!C27</f>
        <v>0</v>
      </c>
      <c r="C15" s="72"/>
      <c r="D15" s="20">
        <f>$C15*$B15</f>
        <v>0</v>
      </c>
      <c r="E15" s="20">
        <f t="shared" ref="E15:M17" si="4">IF(($C15*$B15*E$2)&lt;=$B15,$C15*$B15,0)</f>
        <v>0</v>
      </c>
      <c r="F15" s="20">
        <f t="shared" si="4"/>
        <v>0</v>
      </c>
      <c r="G15" s="20">
        <f t="shared" si="4"/>
        <v>0</v>
      </c>
      <c r="H15" s="20">
        <f t="shared" si="4"/>
        <v>0</v>
      </c>
      <c r="I15" s="20">
        <f t="shared" si="4"/>
        <v>0</v>
      </c>
      <c r="J15" s="20">
        <f t="shared" si="4"/>
        <v>0</v>
      </c>
      <c r="K15" s="20">
        <f t="shared" si="4"/>
        <v>0</v>
      </c>
      <c r="L15" s="20">
        <f t="shared" si="4"/>
        <v>0</v>
      </c>
      <c r="M15" s="20">
        <f t="shared" si="4"/>
        <v>0</v>
      </c>
    </row>
    <row r="16" spans="1:13" ht="40.5" customHeight="1">
      <c r="A16" s="5" t="s">
        <v>376</v>
      </c>
      <c r="B16" s="14">
        <f>ΚΟΣΤΟΣ!C28</f>
        <v>0</v>
      </c>
      <c r="C16" s="72"/>
      <c r="D16" s="20">
        <f t="shared" ref="D16:D17" si="5">$C16*$B16</f>
        <v>0</v>
      </c>
      <c r="E16" s="20">
        <f t="shared" si="4"/>
        <v>0</v>
      </c>
      <c r="F16" s="20">
        <f t="shared" si="4"/>
        <v>0</v>
      </c>
      <c r="G16" s="20">
        <f t="shared" si="4"/>
        <v>0</v>
      </c>
      <c r="H16" s="20">
        <f t="shared" si="4"/>
        <v>0</v>
      </c>
      <c r="I16" s="20">
        <f t="shared" si="4"/>
        <v>0</v>
      </c>
      <c r="J16" s="20">
        <f t="shared" si="4"/>
        <v>0</v>
      </c>
      <c r="K16" s="20">
        <f t="shared" si="4"/>
        <v>0</v>
      </c>
      <c r="L16" s="20">
        <f t="shared" si="4"/>
        <v>0</v>
      </c>
      <c r="M16" s="20">
        <f t="shared" si="4"/>
        <v>0</v>
      </c>
    </row>
    <row r="17" spans="1:13" ht="40.5" customHeight="1">
      <c r="A17" s="5" t="s">
        <v>377</v>
      </c>
      <c r="B17" s="14">
        <f>ΚΟΣΤΟΣ!C29</f>
        <v>0</v>
      </c>
      <c r="C17" s="72"/>
      <c r="D17" s="20">
        <f t="shared" si="5"/>
        <v>0</v>
      </c>
      <c r="E17" s="20">
        <f t="shared" si="4"/>
        <v>0</v>
      </c>
      <c r="F17" s="20">
        <f t="shared" si="4"/>
        <v>0</v>
      </c>
      <c r="G17" s="20">
        <f t="shared" si="4"/>
        <v>0</v>
      </c>
      <c r="H17" s="20">
        <f t="shared" si="4"/>
        <v>0</v>
      </c>
      <c r="I17" s="20">
        <f t="shared" si="4"/>
        <v>0</v>
      </c>
      <c r="J17" s="20">
        <f t="shared" si="4"/>
        <v>0</v>
      </c>
      <c r="K17" s="20">
        <f t="shared" si="4"/>
        <v>0</v>
      </c>
      <c r="L17" s="20">
        <f t="shared" si="4"/>
        <v>0</v>
      </c>
      <c r="M17" s="20">
        <f t="shared" si="4"/>
        <v>0</v>
      </c>
    </row>
    <row r="18" spans="1:13" ht="21.75" customHeight="1">
      <c r="A18" s="6" t="s">
        <v>17</v>
      </c>
      <c r="B18" s="19">
        <f>B15+B16+B17</f>
        <v>0</v>
      </c>
      <c r="C18" s="109"/>
      <c r="D18" s="19">
        <f>SUM(D15:D17)</f>
        <v>0</v>
      </c>
      <c r="E18" s="19">
        <f t="shared" ref="E18:M18" si="6">SUM(E15:E17)</f>
        <v>0</v>
      </c>
      <c r="F18" s="19">
        <f>SUM(F15:F17)</f>
        <v>0</v>
      </c>
      <c r="G18" s="19">
        <f t="shared" si="6"/>
        <v>0</v>
      </c>
      <c r="H18" s="19">
        <f t="shared" si="6"/>
        <v>0</v>
      </c>
      <c r="I18" s="19">
        <f t="shared" si="6"/>
        <v>0</v>
      </c>
      <c r="J18" s="19">
        <f t="shared" si="6"/>
        <v>0</v>
      </c>
      <c r="K18" s="19">
        <f t="shared" si="6"/>
        <v>0</v>
      </c>
      <c r="L18" s="19">
        <f t="shared" si="6"/>
        <v>0</v>
      </c>
      <c r="M18" s="19">
        <f t="shared" si="6"/>
        <v>0</v>
      </c>
    </row>
    <row r="19" spans="1:13" ht="6.75" customHeight="1">
      <c r="A19" s="138"/>
      <c r="B19" s="16"/>
      <c r="C19" s="74"/>
    </row>
    <row r="20" spans="1:13" ht="7.5" customHeight="1">
      <c r="A20" s="138"/>
      <c r="B20" s="16"/>
      <c r="C20" s="74"/>
    </row>
    <row r="21" spans="1:13" ht="24.75" customHeight="1">
      <c r="A21" s="269" t="s">
        <v>150</v>
      </c>
      <c r="B21" s="19">
        <f>SUM(B18,B12)</f>
        <v>0</v>
      </c>
      <c r="C21" s="109"/>
      <c r="D21" s="19">
        <f>SUM(D18,D12)</f>
        <v>0</v>
      </c>
      <c r="E21" s="19">
        <f t="shared" ref="E21:M21" si="7">SUM(E18,E12)</f>
        <v>0</v>
      </c>
      <c r="F21" s="19">
        <f t="shared" si="7"/>
        <v>0</v>
      </c>
      <c r="G21" s="19">
        <f t="shared" si="7"/>
        <v>0</v>
      </c>
      <c r="H21" s="19">
        <f t="shared" si="7"/>
        <v>0</v>
      </c>
      <c r="I21" s="19">
        <f t="shared" si="7"/>
        <v>0</v>
      </c>
      <c r="J21" s="19">
        <f t="shared" si="7"/>
        <v>0</v>
      </c>
      <c r="K21" s="19">
        <f t="shared" si="7"/>
        <v>0</v>
      </c>
      <c r="L21" s="19">
        <f t="shared" si="7"/>
        <v>0</v>
      </c>
      <c r="M21" s="19">
        <f t="shared" si="7"/>
        <v>0</v>
      </c>
    </row>
    <row r="22" spans="1:13" s="140" customFormat="1" ht="15" customHeight="1">
      <c r="A22" s="139"/>
      <c r="B22" s="16"/>
      <c r="C22" s="74"/>
    </row>
    <row r="23" spans="1:13" ht="27.75" customHeight="1">
      <c r="A23" s="137" t="s">
        <v>135</v>
      </c>
      <c r="B23" s="270" t="s">
        <v>153</v>
      </c>
      <c r="C23" s="1" t="s">
        <v>133</v>
      </c>
      <c r="D23" s="264" t="s">
        <v>32</v>
      </c>
      <c r="E23" s="264" t="s">
        <v>33</v>
      </c>
      <c r="F23" s="264" t="s">
        <v>34</v>
      </c>
      <c r="G23" s="264" t="s">
        <v>35</v>
      </c>
      <c r="H23" s="264" t="s">
        <v>36</v>
      </c>
      <c r="I23" s="264" t="s">
        <v>37</v>
      </c>
      <c r="J23" s="264" t="s">
        <v>38</v>
      </c>
      <c r="K23" s="264" t="s">
        <v>39</v>
      </c>
      <c r="L23" s="264" t="s">
        <v>40</v>
      </c>
      <c r="M23" s="213" t="s">
        <v>41</v>
      </c>
    </row>
    <row r="24" spans="1:13" ht="16.5" customHeight="1">
      <c r="A24" s="5" t="s">
        <v>64</v>
      </c>
      <c r="B24" s="7"/>
      <c r="C24" s="72"/>
      <c r="D24" s="10"/>
      <c r="E24" s="10"/>
      <c r="F24" s="10"/>
      <c r="G24" s="10"/>
      <c r="H24" s="10"/>
      <c r="I24" s="10"/>
      <c r="J24" s="10"/>
      <c r="K24" s="10"/>
      <c r="L24" s="10"/>
      <c r="M24" s="10"/>
    </row>
    <row r="25" spans="1:13" ht="28.5" customHeight="1">
      <c r="A25" s="5" t="s">
        <v>65</v>
      </c>
      <c r="B25" s="7"/>
      <c r="C25" s="72"/>
      <c r="D25" s="10"/>
      <c r="E25" s="10"/>
      <c r="F25" s="10"/>
      <c r="G25" s="10"/>
      <c r="H25" s="10"/>
      <c r="I25" s="10"/>
      <c r="J25" s="10"/>
      <c r="K25" s="10"/>
      <c r="L25" s="10"/>
      <c r="M25" s="10"/>
    </row>
    <row r="26" spans="1:13" ht="16.5" customHeight="1">
      <c r="A26" s="5" t="s">
        <v>132</v>
      </c>
      <c r="B26" s="7"/>
      <c r="C26" s="72"/>
      <c r="D26" s="10"/>
      <c r="E26" s="10"/>
      <c r="F26" s="10"/>
      <c r="G26" s="10"/>
      <c r="H26" s="10"/>
      <c r="I26" s="10"/>
      <c r="J26" s="10"/>
      <c r="K26" s="10"/>
      <c r="L26" s="10"/>
      <c r="M26" s="10"/>
    </row>
    <row r="27" spans="1:13" ht="16.5" customHeight="1">
      <c r="A27" s="5" t="s">
        <v>132</v>
      </c>
      <c r="B27" s="7"/>
      <c r="C27" s="72"/>
      <c r="D27" s="10"/>
      <c r="E27" s="10"/>
      <c r="F27" s="10"/>
      <c r="G27" s="10"/>
      <c r="H27" s="10"/>
      <c r="I27" s="10"/>
      <c r="J27" s="10"/>
      <c r="K27" s="10"/>
      <c r="L27" s="10"/>
      <c r="M27" s="10"/>
    </row>
    <row r="28" spans="1:13" ht="16.5" customHeight="1">
      <c r="A28" s="5"/>
      <c r="B28" s="7"/>
      <c r="C28" s="72"/>
      <c r="D28" s="10"/>
      <c r="E28" s="10"/>
      <c r="F28" s="10"/>
      <c r="G28" s="10"/>
      <c r="H28" s="10"/>
      <c r="I28" s="10"/>
      <c r="J28" s="10"/>
      <c r="K28" s="10"/>
      <c r="L28" s="10"/>
      <c r="M28" s="10"/>
    </row>
    <row r="29" spans="1:13" ht="24.75" customHeight="1">
      <c r="A29" s="269" t="s">
        <v>134</v>
      </c>
      <c r="B29" s="7"/>
      <c r="C29" s="109"/>
      <c r="D29" s="19">
        <f>SUM(D24:D28)</f>
        <v>0</v>
      </c>
      <c r="E29" s="19">
        <f t="shared" ref="E29:M29" si="8">SUM(E24:E28)</f>
        <v>0</v>
      </c>
      <c r="F29" s="19">
        <f t="shared" si="8"/>
        <v>0</v>
      </c>
      <c r="G29" s="19">
        <f t="shared" si="8"/>
        <v>0</v>
      </c>
      <c r="H29" s="19">
        <f t="shared" si="8"/>
        <v>0</v>
      </c>
      <c r="I29" s="19">
        <f>SUM(I24:I28)</f>
        <v>0</v>
      </c>
      <c r="J29" s="19">
        <f t="shared" si="8"/>
        <v>0</v>
      </c>
      <c r="K29" s="19">
        <f t="shared" si="8"/>
        <v>0</v>
      </c>
      <c r="L29" s="19">
        <f t="shared" si="8"/>
        <v>0</v>
      </c>
      <c r="M29" s="19">
        <f t="shared" si="8"/>
        <v>0</v>
      </c>
    </row>
    <row r="30" spans="1:13" s="140" customFormat="1" ht="9" customHeight="1">
      <c r="A30" s="141"/>
      <c r="B30" s="70"/>
      <c r="C30" s="75"/>
    </row>
    <row r="31" spans="1:13" ht="27.75" customHeight="1">
      <c r="A31" s="142" t="s">
        <v>152</v>
      </c>
      <c r="B31" s="109"/>
      <c r="C31" s="109"/>
      <c r="D31" s="19">
        <f>SUM(D29,D21)</f>
        <v>0</v>
      </c>
      <c r="E31" s="19">
        <f t="shared" ref="E31:M31" si="9">SUM(E29,E21)</f>
        <v>0</v>
      </c>
      <c r="F31" s="19">
        <f t="shared" si="9"/>
        <v>0</v>
      </c>
      <c r="G31" s="19">
        <f t="shared" si="9"/>
        <v>0</v>
      </c>
      <c r="H31" s="19">
        <f t="shared" si="9"/>
        <v>0</v>
      </c>
      <c r="I31" s="19">
        <f t="shared" si="9"/>
        <v>0</v>
      </c>
      <c r="J31" s="19">
        <f t="shared" si="9"/>
        <v>0</v>
      </c>
      <c r="K31" s="19">
        <f t="shared" si="9"/>
        <v>0</v>
      </c>
      <c r="L31" s="19">
        <f t="shared" si="9"/>
        <v>0</v>
      </c>
      <c r="M31" s="19">
        <f t="shared" si="9"/>
        <v>0</v>
      </c>
    </row>
    <row r="32" spans="1:13">
      <c r="B32" s="18"/>
    </row>
    <row r="33" spans="1:3" ht="83.25" customHeight="1">
      <c r="A33" s="469" t="s">
        <v>370</v>
      </c>
      <c r="B33" s="469"/>
      <c r="C33" s="469"/>
    </row>
    <row r="34" spans="1:3">
      <c r="B34" s="18"/>
    </row>
    <row r="35" spans="1:3">
      <c r="B35" s="18"/>
    </row>
    <row r="36" spans="1:3">
      <c r="B36" s="18"/>
    </row>
    <row r="37" spans="1:3">
      <c r="B37" s="18"/>
    </row>
    <row r="38" spans="1:3">
      <c r="B38" s="18"/>
    </row>
    <row r="39" spans="1:3">
      <c r="B39" s="18"/>
    </row>
    <row r="40" spans="1:3">
      <c r="B40" s="18"/>
    </row>
    <row r="41" spans="1:3">
      <c r="B41" s="18"/>
    </row>
    <row r="42" spans="1:3">
      <c r="B42" s="18"/>
    </row>
    <row r="43" spans="1:3">
      <c r="B43" s="18"/>
    </row>
    <row r="44" spans="1:3">
      <c r="B44" s="18"/>
    </row>
    <row r="45" spans="1:3">
      <c r="B45" s="18"/>
    </row>
    <row r="46" spans="1:3">
      <c r="B46" s="18"/>
    </row>
    <row r="47" spans="1:3">
      <c r="B47" s="18"/>
    </row>
    <row r="48" spans="1:3">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c r="B78" s="18"/>
    </row>
    <row r="79" spans="2:2">
      <c r="B79" s="18"/>
    </row>
    <row r="80" spans="2:2">
      <c r="B80" s="18"/>
    </row>
    <row r="81" spans="2:2">
      <c r="B81" s="18"/>
    </row>
    <row r="82" spans="2:2">
      <c r="B82" s="18"/>
    </row>
    <row r="83" spans="2:2">
      <c r="B83" s="18"/>
    </row>
    <row r="84" spans="2:2">
      <c r="B84" s="18"/>
    </row>
    <row r="85" spans="2:2">
      <c r="B85" s="18"/>
    </row>
    <row r="86" spans="2:2">
      <c r="B86" s="18"/>
    </row>
    <row r="87" spans="2:2">
      <c r="B87" s="18"/>
    </row>
    <row r="88" spans="2:2">
      <c r="B88" s="18"/>
    </row>
    <row r="89" spans="2:2">
      <c r="B89" s="18"/>
    </row>
    <row r="90" spans="2:2">
      <c r="B90" s="18"/>
    </row>
    <row r="91" spans="2:2">
      <c r="B91" s="18"/>
    </row>
    <row r="92" spans="2:2">
      <c r="B92" s="18"/>
    </row>
    <row r="93" spans="2:2">
      <c r="B93" s="18"/>
    </row>
    <row r="94" spans="2:2">
      <c r="B94" s="18"/>
    </row>
    <row r="95" spans="2:2">
      <c r="B95" s="18"/>
    </row>
    <row r="96" spans="2:2">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c r="B106" s="18"/>
    </row>
    <row r="107" spans="2:2">
      <c r="B107" s="18"/>
    </row>
    <row r="108" spans="2:2">
      <c r="B108" s="18"/>
    </row>
    <row r="109" spans="2:2">
      <c r="B109" s="18"/>
    </row>
    <row r="110" spans="2:2">
      <c r="B110" s="18"/>
    </row>
    <row r="111" spans="2:2">
      <c r="B111" s="18"/>
    </row>
    <row r="112" spans="2:2">
      <c r="B112" s="18"/>
    </row>
    <row r="113" spans="2:2">
      <c r="B113" s="18"/>
    </row>
    <row r="114" spans="2:2">
      <c r="B114" s="18"/>
    </row>
    <row r="115" spans="2:2">
      <c r="B115" s="18"/>
    </row>
    <row r="116" spans="2:2">
      <c r="B116" s="18"/>
    </row>
    <row r="117" spans="2:2">
      <c r="B117" s="18"/>
    </row>
    <row r="118" spans="2:2">
      <c r="B118" s="18"/>
    </row>
    <row r="119" spans="2:2">
      <c r="B119" s="18"/>
    </row>
    <row r="120" spans="2:2">
      <c r="B120" s="18"/>
    </row>
    <row r="121" spans="2:2">
      <c r="B121" s="18"/>
    </row>
    <row r="122" spans="2:2">
      <c r="B122" s="18"/>
    </row>
    <row r="123" spans="2:2">
      <c r="B123" s="18"/>
    </row>
    <row r="124" spans="2:2">
      <c r="B124" s="18"/>
    </row>
    <row r="125" spans="2:2">
      <c r="B125" s="18"/>
    </row>
    <row r="126" spans="2:2">
      <c r="B126" s="18"/>
    </row>
    <row r="127" spans="2:2">
      <c r="B127" s="18"/>
    </row>
    <row r="128" spans="2:2">
      <c r="B128" s="18"/>
    </row>
    <row r="129" spans="2:2">
      <c r="B129" s="18"/>
    </row>
    <row r="130" spans="2:2">
      <c r="B130" s="18"/>
    </row>
    <row r="131" spans="2:2">
      <c r="B131" s="18"/>
    </row>
    <row r="132" spans="2:2">
      <c r="B132" s="18"/>
    </row>
    <row r="133" spans="2:2">
      <c r="B133" s="18"/>
    </row>
    <row r="134" spans="2:2">
      <c r="B134" s="18"/>
    </row>
    <row r="135" spans="2:2">
      <c r="B135" s="18"/>
    </row>
    <row r="136" spans="2:2">
      <c r="B136" s="18"/>
    </row>
    <row r="137" spans="2:2">
      <c r="B137" s="18"/>
    </row>
    <row r="138" spans="2:2">
      <c r="B138" s="18"/>
    </row>
    <row r="139" spans="2:2">
      <c r="B139" s="18"/>
    </row>
    <row r="140" spans="2:2">
      <c r="B140" s="18"/>
    </row>
    <row r="141" spans="2:2">
      <c r="B141" s="18"/>
    </row>
    <row r="142" spans="2:2">
      <c r="B142" s="18"/>
    </row>
    <row r="143" spans="2:2">
      <c r="B143" s="18"/>
    </row>
    <row r="144" spans="2:2">
      <c r="B144" s="18"/>
    </row>
    <row r="145" spans="2:2">
      <c r="B145" s="18"/>
    </row>
    <row r="146" spans="2:2">
      <c r="B146" s="18"/>
    </row>
    <row r="147" spans="2:2">
      <c r="B147" s="18"/>
    </row>
    <row r="148" spans="2:2">
      <c r="B148" s="18"/>
    </row>
    <row r="149" spans="2:2">
      <c r="B149" s="18"/>
    </row>
    <row r="150" spans="2:2">
      <c r="B150" s="18"/>
    </row>
    <row r="151" spans="2:2">
      <c r="B151" s="18"/>
    </row>
    <row r="152" spans="2:2">
      <c r="B152" s="18"/>
    </row>
    <row r="153" spans="2:2">
      <c r="B153" s="18"/>
    </row>
    <row r="154" spans="2:2">
      <c r="B154" s="18"/>
    </row>
    <row r="155" spans="2:2">
      <c r="B155" s="18"/>
    </row>
    <row r="156" spans="2:2">
      <c r="B156" s="18"/>
    </row>
    <row r="157" spans="2:2">
      <c r="B157" s="18"/>
    </row>
    <row r="158" spans="2:2">
      <c r="B158" s="18"/>
    </row>
    <row r="159" spans="2:2">
      <c r="B159" s="18"/>
    </row>
    <row r="160" spans="2:2">
      <c r="B160" s="18"/>
    </row>
    <row r="161" spans="2:2">
      <c r="B161" s="18"/>
    </row>
    <row r="162" spans="2:2">
      <c r="B162" s="18"/>
    </row>
    <row r="163" spans="2:2">
      <c r="B163" s="18"/>
    </row>
    <row r="164" spans="2:2">
      <c r="B164" s="18"/>
    </row>
    <row r="165" spans="2:2">
      <c r="B165" s="18"/>
    </row>
    <row r="166" spans="2:2">
      <c r="B166" s="18"/>
    </row>
    <row r="167" spans="2:2">
      <c r="B167" s="18"/>
    </row>
    <row r="168" spans="2:2">
      <c r="B168" s="18"/>
    </row>
    <row r="169" spans="2:2">
      <c r="B169" s="18"/>
    </row>
    <row r="170" spans="2:2">
      <c r="B170" s="18"/>
    </row>
    <row r="171" spans="2:2">
      <c r="B171" s="18"/>
    </row>
    <row r="172" spans="2:2">
      <c r="B172" s="18"/>
    </row>
    <row r="173" spans="2:2">
      <c r="B173" s="18"/>
    </row>
    <row r="174" spans="2:2">
      <c r="B174" s="18"/>
    </row>
    <row r="175" spans="2:2">
      <c r="B175" s="18"/>
    </row>
    <row r="176" spans="2:2">
      <c r="B176" s="18"/>
    </row>
    <row r="177" spans="2:2">
      <c r="B177" s="18"/>
    </row>
    <row r="178" spans="2:2">
      <c r="B178" s="18"/>
    </row>
    <row r="179" spans="2:2">
      <c r="B179" s="18"/>
    </row>
    <row r="180" spans="2:2">
      <c r="B180" s="18"/>
    </row>
    <row r="181" spans="2:2">
      <c r="B181" s="18"/>
    </row>
    <row r="182" spans="2:2">
      <c r="B182" s="18"/>
    </row>
    <row r="183" spans="2:2">
      <c r="B183" s="18"/>
    </row>
    <row r="184" spans="2:2">
      <c r="B184" s="18"/>
    </row>
    <row r="185" spans="2:2">
      <c r="B185" s="18"/>
    </row>
    <row r="186" spans="2:2">
      <c r="B186" s="18"/>
    </row>
    <row r="187" spans="2:2">
      <c r="B187" s="18"/>
    </row>
    <row r="188" spans="2:2">
      <c r="B188" s="18"/>
    </row>
    <row r="189" spans="2:2">
      <c r="B189" s="18"/>
    </row>
    <row r="190" spans="2:2">
      <c r="B190" s="18"/>
    </row>
    <row r="191" spans="2:2">
      <c r="B191" s="18"/>
    </row>
    <row r="192" spans="2:2">
      <c r="B192" s="18"/>
    </row>
    <row r="193" spans="2:2">
      <c r="B193" s="18"/>
    </row>
    <row r="194" spans="2:2">
      <c r="B194" s="18"/>
    </row>
    <row r="195" spans="2:2">
      <c r="B195" s="18"/>
    </row>
    <row r="196" spans="2:2">
      <c r="B196" s="18"/>
    </row>
    <row r="197" spans="2:2">
      <c r="B197" s="18"/>
    </row>
    <row r="198" spans="2:2">
      <c r="B198" s="18"/>
    </row>
    <row r="199" spans="2:2">
      <c r="B199" s="18"/>
    </row>
    <row r="200" spans="2:2">
      <c r="B200" s="18"/>
    </row>
    <row r="201" spans="2:2">
      <c r="B201" s="18"/>
    </row>
    <row r="202" spans="2:2">
      <c r="B202" s="18"/>
    </row>
    <row r="203" spans="2:2">
      <c r="B203" s="18"/>
    </row>
    <row r="204" spans="2:2">
      <c r="B204" s="18"/>
    </row>
    <row r="205" spans="2:2">
      <c r="B205" s="18"/>
    </row>
    <row r="206" spans="2:2">
      <c r="B206" s="18"/>
    </row>
    <row r="207" spans="2:2">
      <c r="B207" s="18"/>
    </row>
    <row r="208" spans="2:2">
      <c r="B208" s="18"/>
    </row>
    <row r="209" spans="2:2">
      <c r="B209" s="18"/>
    </row>
    <row r="210" spans="2:2">
      <c r="B210" s="18"/>
    </row>
    <row r="211" spans="2:2">
      <c r="B211" s="18"/>
    </row>
    <row r="212" spans="2:2">
      <c r="B212" s="18"/>
    </row>
    <row r="213" spans="2:2">
      <c r="B213" s="18"/>
    </row>
    <row r="214" spans="2:2">
      <c r="B214" s="18"/>
    </row>
    <row r="215" spans="2:2">
      <c r="B215" s="18"/>
    </row>
    <row r="216" spans="2:2">
      <c r="B216" s="18"/>
    </row>
    <row r="217" spans="2:2">
      <c r="B217" s="18"/>
    </row>
    <row r="218" spans="2:2">
      <c r="B218" s="18"/>
    </row>
    <row r="219" spans="2:2">
      <c r="B219" s="18"/>
    </row>
    <row r="220" spans="2:2">
      <c r="B220" s="18"/>
    </row>
    <row r="221" spans="2:2">
      <c r="B221" s="18"/>
    </row>
    <row r="222" spans="2:2">
      <c r="B222" s="18"/>
    </row>
    <row r="223" spans="2:2">
      <c r="B223" s="18"/>
    </row>
    <row r="224" spans="2:2">
      <c r="B224" s="18"/>
    </row>
    <row r="225" spans="2:2">
      <c r="B225" s="18"/>
    </row>
    <row r="226" spans="2:2">
      <c r="B226" s="18"/>
    </row>
    <row r="227" spans="2:2">
      <c r="B227" s="18"/>
    </row>
    <row r="228" spans="2:2">
      <c r="B228" s="18"/>
    </row>
    <row r="229" spans="2:2">
      <c r="B229" s="18"/>
    </row>
    <row r="230" spans="2:2">
      <c r="B230" s="18"/>
    </row>
    <row r="231" spans="2:2">
      <c r="B231" s="18"/>
    </row>
    <row r="232" spans="2:2">
      <c r="B232" s="18"/>
    </row>
    <row r="233" spans="2:2">
      <c r="B233" s="18"/>
    </row>
    <row r="234" spans="2:2">
      <c r="B234" s="18"/>
    </row>
    <row r="235" spans="2:2">
      <c r="B235" s="18"/>
    </row>
    <row r="236" spans="2:2">
      <c r="B236" s="18"/>
    </row>
    <row r="237" spans="2:2">
      <c r="B237" s="18"/>
    </row>
    <row r="238" spans="2:2">
      <c r="B238" s="18"/>
    </row>
    <row r="239" spans="2:2">
      <c r="B239" s="18"/>
    </row>
    <row r="240" spans="2:2">
      <c r="B240" s="18"/>
    </row>
    <row r="241" spans="2:2">
      <c r="B241" s="18"/>
    </row>
    <row r="242" spans="2:2">
      <c r="B242" s="18"/>
    </row>
    <row r="243" spans="2:2">
      <c r="B243" s="18"/>
    </row>
    <row r="244" spans="2:2">
      <c r="B244" s="18"/>
    </row>
    <row r="245" spans="2:2">
      <c r="B245" s="18"/>
    </row>
    <row r="246" spans="2:2">
      <c r="B246" s="18"/>
    </row>
    <row r="247" spans="2:2">
      <c r="B247" s="18"/>
    </row>
    <row r="248" spans="2:2">
      <c r="B248" s="18"/>
    </row>
    <row r="249" spans="2:2">
      <c r="B249" s="18"/>
    </row>
    <row r="250" spans="2:2">
      <c r="B250" s="18"/>
    </row>
    <row r="251" spans="2:2">
      <c r="B251" s="18"/>
    </row>
    <row r="252" spans="2:2">
      <c r="B252" s="18"/>
    </row>
    <row r="253" spans="2:2">
      <c r="B253" s="18"/>
    </row>
    <row r="254" spans="2:2">
      <c r="B254" s="18"/>
    </row>
    <row r="255" spans="2:2">
      <c r="B255" s="18"/>
    </row>
    <row r="256" spans="2:2">
      <c r="B256" s="18"/>
    </row>
    <row r="257" spans="2:2">
      <c r="B257" s="18"/>
    </row>
    <row r="258" spans="2:2">
      <c r="B258" s="18"/>
    </row>
    <row r="259" spans="2:2">
      <c r="B259" s="18"/>
    </row>
    <row r="260" spans="2:2">
      <c r="B260" s="18"/>
    </row>
    <row r="261" spans="2:2">
      <c r="B261" s="18"/>
    </row>
    <row r="262" spans="2:2">
      <c r="B262" s="18"/>
    </row>
    <row r="263" spans="2:2">
      <c r="B263" s="18"/>
    </row>
    <row r="264" spans="2:2">
      <c r="B264" s="18"/>
    </row>
    <row r="265" spans="2:2">
      <c r="B265" s="18"/>
    </row>
    <row r="266" spans="2:2">
      <c r="B266" s="18"/>
    </row>
    <row r="267" spans="2:2">
      <c r="B267" s="18"/>
    </row>
    <row r="268" spans="2:2">
      <c r="B268" s="18"/>
    </row>
    <row r="269" spans="2:2">
      <c r="B269" s="18"/>
    </row>
    <row r="270" spans="2:2">
      <c r="B270" s="18"/>
    </row>
    <row r="271" spans="2:2">
      <c r="B271" s="18"/>
    </row>
    <row r="272" spans="2:2">
      <c r="B272" s="18"/>
    </row>
    <row r="273" spans="2:2">
      <c r="B273" s="18"/>
    </row>
    <row r="274" spans="2:2">
      <c r="B274" s="18"/>
    </row>
    <row r="275" spans="2:2">
      <c r="B275" s="18"/>
    </row>
    <row r="276" spans="2:2">
      <c r="B276" s="18"/>
    </row>
    <row r="277" spans="2:2">
      <c r="B277" s="18"/>
    </row>
    <row r="278" spans="2:2">
      <c r="B278" s="18"/>
    </row>
    <row r="279" spans="2:2">
      <c r="B279" s="18"/>
    </row>
    <row r="280" spans="2:2">
      <c r="B280" s="18"/>
    </row>
    <row r="281" spans="2:2">
      <c r="B281" s="18"/>
    </row>
    <row r="282" spans="2:2">
      <c r="B282" s="18"/>
    </row>
    <row r="283" spans="2:2">
      <c r="B283" s="18"/>
    </row>
    <row r="284" spans="2:2">
      <c r="B284" s="18"/>
    </row>
    <row r="285" spans="2:2">
      <c r="B285" s="18"/>
    </row>
    <row r="286" spans="2:2">
      <c r="B286" s="18"/>
    </row>
    <row r="287" spans="2:2">
      <c r="B287" s="18"/>
    </row>
    <row r="288" spans="2:2">
      <c r="B288" s="18"/>
    </row>
    <row r="289" spans="2:2">
      <c r="B289" s="18"/>
    </row>
    <row r="290" spans="2:2">
      <c r="B290" s="18"/>
    </row>
    <row r="291" spans="2:2">
      <c r="B291" s="18"/>
    </row>
    <row r="292" spans="2:2">
      <c r="B292" s="18"/>
    </row>
    <row r="293" spans="2:2">
      <c r="B293" s="18"/>
    </row>
    <row r="294" spans="2:2">
      <c r="B294" s="18"/>
    </row>
    <row r="295" spans="2:2">
      <c r="B295" s="18"/>
    </row>
    <row r="296" spans="2:2">
      <c r="B296" s="18"/>
    </row>
    <row r="297" spans="2:2">
      <c r="B297" s="18"/>
    </row>
    <row r="298" spans="2:2">
      <c r="B298" s="18"/>
    </row>
    <row r="299" spans="2:2">
      <c r="B299" s="18"/>
    </row>
    <row r="300" spans="2:2">
      <c r="B300" s="18"/>
    </row>
    <row r="301" spans="2:2">
      <c r="B301" s="18"/>
    </row>
    <row r="302" spans="2:2">
      <c r="B302" s="18"/>
    </row>
    <row r="303" spans="2:2">
      <c r="B303" s="18"/>
    </row>
    <row r="304" spans="2:2">
      <c r="B304" s="18"/>
    </row>
    <row r="305" spans="2:2">
      <c r="B305" s="18"/>
    </row>
    <row r="306" spans="2:2">
      <c r="B306" s="18"/>
    </row>
    <row r="307" spans="2:2">
      <c r="B307" s="18"/>
    </row>
    <row r="308" spans="2:2">
      <c r="B308" s="18"/>
    </row>
    <row r="309" spans="2:2">
      <c r="B309" s="18"/>
    </row>
    <row r="310" spans="2:2">
      <c r="B310" s="18"/>
    </row>
    <row r="311" spans="2:2">
      <c r="B311" s="18"/>
    </row>
    <row r="312" spans="2:2">
      <c r="B312" s="18"/>
    </row>
    <row r="313" spans="2:2">
      <c r="B313" s="18"/>
    </row>
    <row r="314" spans="2:2">
      <c r="B314" s="18"/>
    </row>
    <row r="315" spans="2:2">
      <c r="B315" s="18"/>
    </row>
    <row r="316" spans="2:2">
      <c r="B316" s="18"/>
    </row>
    <row r="317" spans="2:2">
      <c r="B317" s="18"/>
    </row>
    <row r="318" spans="2:2">
      <c r="B318" s="18"/>
    </row>
    <row r="319" spans="2:2">
      <c r="B319" s="18"/>
    </row>
    <row r="320" spans="2:2">
      <c r="B320" s="18"/>
    </row>
    <row r="321" spans="2:2">
      <c r="B321" s="18"/>
    </row>
    <row r="322" spans="2:2">
      <c r="B322" s="18"/>
    </row>
    <row r="323" spans="2:2">
      <c r="B323" s="18"/>
    </row>
    <row r="324" spans="2:2">
      <c r="B324" s="18"/>
    </row>
    <row r="325" spans="2:2">
      <c r="B325" s="18"/>
    </row>
    <row r="326" spans="2:2">
      <c r="B326" s="18"/>
    </row>
    <row r="327" spans="2:2">
      <c r="B327" s="18"/>
    </row>
    <row r="328" spans="2:2">
      <c r="B328" s="18"/>
    </row>
    <row r="329" spans="2:2">
      <c r="B329" s="18"/>
    </row>
    <row r="330" spans="2:2">
      <c r="B330" s="18"/>
    </row>
    <row r="331" spans="2:2">
      <c r="B331" s="18"/>
    </row>
    <row r="332" spans="2:2">
      <c r="B332" s="18"/>
    </row>
    <row r="333" spans="2:2">
      <c r="B333" s="18"/>
    </row>
    <row r="334" spans="2:2">
      <c r="B334" s="18"/>
    </row>
    <row r="335" spans="2:2">
      <c r="B335" s="18"/>
    </row>
    <row r="336" spans="2:2">
      <c r="B336" s="18"/>
    </row>
    <row r="337" spans="2:2">
      <c r="B337" s="18"/>
    </row>
    <row r="338" spans="2:2">
      <c r="B338" s="18"/>
    </row>
    <row r="339" spans="2:2">
      <c r="B339" s="18"/>
    </row>
    <row r="340" spans="2:2">
      <c r="B340" s="18"/>
    </row>
    <row r="341" spans="2:2">
      <c r="B341" s="18"/>
    </row>
    <row r="342" spans="2:2">
      <c r="B342" s="18"/>
    </row>
    <row r="343" spans="2:2">
      <c r="B343" s="18"/>
    </row>
    <row r="344" spans="2:2">
      <c r="B344" s="18"/>
    </row>
    <row r="345" spans="2:2">
      <c r="B345" s="18"/>
    </row>
    <row r="346" spans="2:2">
      <c r="B346" s="18"/>
    </row>
    <row r="347" spans="2:2">
      <c r="B347" s="18"/>
    </row>
    <row r="348" spans="2:2">
      <c r="B348" s="18"/>
    </row>
    <row r="349" spans="2:2">
      <c r="B349" s="18"/>
    </row>
    <row r="350" spans="2:2">
      <c r="B350" s="18"/>
    </row>
    <row r="351" spans="2:2">
      <c r="B351" s="18"/>
    </row>
    <row r="352" spans="2:2">
      <c r="B352" s="18"/>
    </row>
    <row r="353" spans="2:2">
      <c r="B353" s="18"/>
    </row>
    <row r="354" spans="2:2">
      <c r="B354" s="18"/>
    </row>
    <row r="355" spans="2:2">
      <c r="B355" s="18"/>
    </row>
    <row r="356" spans="2:2">
      <c r="B356" s="18"/>
    </row>
    <row r="357" spans="2:2">
      <c r="B357" s="18"/>
    </row>
    <row r="358" spans="2:2">
      <c r="B358" s="18"/>
    </row>
    <row r="359" spans="2:2">
      <c r="B359" s="18"/>
    </row>
    <row r="360" spans="2:2">
      <c r="B360" s="18"/>
    </row>
    <row r="361" spans="2:2">
      <c r="B361" s="18"/>
    </row>
    <row r="362" spans="2:2">
      <c r="B362" s="18"/>
    </row>
    <row r="363" spans="2:2">
      <c r="B363" s="18"/>
    </row>
    <row r="364" spans="2:2">
      <c r="B364" s="18"/>
    </row>
    <row r="365" spans="2:2">
      <c r="B365" s="18"/>
    </row>
    <row r="366" spans="2:2">
      <c r="B366" s="18"/>
    </row>
    <row r="367" spans="2:2">
      <c r="B367" s="18"/>
    </row>
    <row r="368" spans="2:2">
      <c r="B368" s="18"/>
    </row>
    <row r="369" spans="2:2">
      <c r="B369" s="18"/>
    </row>
    <row r="370" spans="2:2">
      <c r="B370" s="18"/>
    </row>
    <row r="371" spans="2:2">
      <c r="B371" s="18"/>
    </row>
    <row r="372" spans="2:2">
      <c r="B372" s="18"/>
    </row>
    <row r="373" spans="2:2">
      <c r="B373" s="18"/>
    </row>
    <row r="374" spans="2:2">
      <c r="B374" s="18"/>
    </row>
    <row r="375" spans="2:2">
      <c r="B375" s="18"/>
    </row>
    <row r="376" spans="2:2">
      <c r="B376" s="18"/>
    </row>
    <row r="377" spans="2:2">
      <c r="B377" s="18"/>
    </row>
    <row r="378" spans="2:2">
      <c r="B378" s="18"/>
    </row>
    <row r="379" spans="2:2">
      <c r="B379" s="18"/>
    </row>
    <row r="380" spans="2:2">
      <c r="B380" s="18"/>
    </row>
    <row r="381" spans="2:2">
      <c r="B381" s="18"/>
    </row>
    <row r="382" spans="2:2">
      <c r="B382" s="18"/>
    </row>
    <row r="383" spans="2:2">
      <c r="B383" s="18"/>
    </row>
    <row r="384" spans="2:2">
      <c r="B384" s="18"/>
    </row>
    <row r="385" spans="2:2">
      <c r="B385" s="18"/>
    </row>
    <row r="386" spans="2:2">
      <c r="B386" s="18"/>
    </row>
    <row r="387" spans="2:2">
      <c r="B387" s="18"/>
    </row>
    <row r="388" spans="2:2">
      <c r="B388" s="18"/>
    </row>
    <row r="389" spans="2:2">
      <c r="B389" s="18"/>
    </row>
    <row r="390" spans="2:2">
      <c r="B390" s="18"/>
    </row>
    <row r="391" spans="2:2">
      <c r="B391" s="18"/>
    </row>
    <row r="392" spans="2:2">
      <c r="B392" s="18"/>
    </row>
    <row r="393" spans="2:2">
      <c r="B393" s="18"/>
    </row>
    <row r="394" spans="2:2">
      <c r="B394" s="18"/>
    </row>
    <row r="395" spans="2:2">
      <c r="B395" s="18"/>
    </row>
    <row r="396" spans="2:2">
      <c r="B396" s="18"/>
    </row>
    <row r="397" spans="2:2">
      <c r="B397" s="18"/>
    </row>
    <row r="398" spans="2:2">
      <c r="B398" s="18"/>
    </row>
    <row r="399" spans="2:2">
      <c r="B399" s="18"/>
    </row>
    <row r="400" spans="2:2">
      <c r="B400" s="18"/>
    </row>
    <row r="401" spans="2:2">
      <c r="B401" s="18"/>
    </row>
    <row r="402" spans="2:2">
      <c r="B402" s="18"/>
    </row>
    <row r="403" spans="2:2">
      <c r="B403" s="18"/>
    </row>
    <row r="404" spans="2:2">
      <c r="B404" s="18"/>
    </row>
    <row r="405" spans="2:2">
      <c r="B405" s="18"/>
    </row>
    <row r="406" spans="2:2">
      <c r="B406" s="18"/>
    </row>
    <row r="407" spans="2:2">
      <c r="B407" s="18"/>
    </row>
    <row r="408" spans="2:2">
      <c r="B408" s="18"/>
    </row>
    <row r="409" spans="2:2">
      <c r="B409" s="18"/>
    </row>
    <row r="410" spans="2:2">
      <c r="B410" s="18"/>
    </row>
    <row r="411" spans="2:2">
      <c r="B411" s="18"/>
    </row>
    <row r="412" spans="2:2">
      <c r="B412" s="18"/>
    </row>
    <row r="413" spans="2:2">
      <c r="B413" s="18"/>
    </row>
    <row r="414" spans="2:2">
      <c r="B414" s="18"/>
    </row>
    <row r="415" spans="2:2">
      <c r="B415" s="18"/>
    </row>
    <row r="416" spans="2:2">
      <c r="B416" s="18"/>
    </row>
    <row r="417" spans="2:2">
      <c r="B417" s="18"/>
    </row>
    <row r="418" spans="2:2">
      <c r="B418" s="18"/>
    </row>
    <row r="419" spans="2:2">
      <c r="B419" s="18"/>
    </row>
    <row r="420" spans="2:2">
      <c r="B420" s="18"/>
    </row>
    <row r="421" spans="2:2">
      <c r="B421" s="18"/>
    </row>
    <row r="422" spans="2:2">
      <c r="B422" s="18"/>
    </row>
    <row r="423" spans="2:2">
      <c r="B423" s="18"/>
    </row>
    <row r="424" spans="2:2">
      <c r="B424" s="18"/>
    </row>
    <row r="425" spans="2:2">
      <c r="B425" s="18"/>
    </row>
    <row r="426" spans="2:2">
      <c r="B426" s="18"/>
    </row>
    <row r="427" spans="2:2">
      <c r="B427" s="18"/>
    </row>
    <row r="428" spans="2:2">
      <c r="B428" s="18"/>
    </row>
    <row r="429" spans="2:2">
      <c r="B429" s="18"/>
    </row>
    <row r="430" spans="2:2">
      <c r="B430" s="18"/>
    </row>
    <row r="431" spans="2:2">
      <c r="B431" s="18"/>
    </row>
    <row r="432" spans="2:2">
      <c r="B432" s="18"/>
    </row>
    <row r="433" spans="2:2">
      <c r="B433" s="18"/>
    </row>
    <row r="434" spans="2:2">
      <c r="B434" s="18"/>
    </row>
    <row r="435" spans="2:2">
      <c r="B435" s="18"/>
    </row>
    <row r="436" spans="2:2">
      <c r="B436" s="18"/>
    </row>
    <row r="437" spans="2:2">
      <c r="B437" s="18"/>
    </row>
    <row r="438" spans="2:2">
      <c r="B438" s="18"/>
    </row>
    <row r="439" spans="2:2">
      <c r="B439" s="18"/>
    </row>
    <row r="440" spans="2:2">
      <c r="B440" s="18"/>
    </row>
    <row r="441" spans="2:2">
      <c r="B441" s="18"/>
    </row>
    <row r="442" spans="2:2">
      <c r="B442" s="18"/>
    </row>
    <row r="443" spans="2:2">
      <c r="B443" s="18"/>
    </row>
    <row r="444" spans="2:2">
      <c r="B444" s="18"/>
    </row>
    <row r="445" spans="2:2">
      <c r="B445" s="18"/>
    </row>
    <row r="446" spans="2:2">
      <c r="B446" s="18"/>
    </row>
    <row r="447" spans="2:2">
      <c r="B447" s="18"/>
    </row>
    <row r="448" spans="2:2">
      <c r="B448" s="18"/>
    </row>
    <row r="449" spans="2:2">
      <c r="B449" s="18"/>
    </row>
    <row r="450" spans="2:2">
      <c r="B450" s="18"/>
    </row>
    <row r="451" spans="2:2">
      <c r="B451" s="18"/>
    </row>
    <row r="452" spans="2:2">
      <c r="B452" s="18"/>
    </row>
    <row r="453" spans="2:2">
      <c r="B453" s="18"/>
    </row>
    <row r="454" spans="2:2">
      <c r="B454" s="18"/>
    </row>
    <row r="455" spans="2:2">
      <c r="B455" s="18"/>
    </row>
    <row r="456" spans="2:2">
      <c r="B456" s="18"/>
    </row>
    <row r="457" spans="2:2">
      <c r="B457" s="18"/>
    </row>
    <row r="458" spans="2:2">
      <c r="B458" s="18"/>
    </row>
    <row r="459" spans="2:2">
      <c r="B459" s="18"/>
    </row>
    <row r="460" spans="2:2">
      <c r="B460" s="18"/>
    </row>
    <row r="461" spans="2:2">
      <c r="B461" s="18"/>
    </row>
    <row r="462" spans="2:2">
      <c r="B462" s="18"/>
    </row>
    <row r="463" spans="2:2">
      <c r="B463" s="18"/>
    </row>
    <row r="464" spans="2:2">
      <c r="B464" s="18"/>
    </row>
    <row r="465" spans="2:2">
      <c r="B465" s="18"/>
    </row>
    <row r="466" spans="2:2">
      <c r="B466" s="18"/>
    </row>
    <row r="467" spans="2:2">
      <c r="B467" s="18"/>
    </row>
    <row r="468" spans="2:2">
      <c r="B468" s="18"/>
    </row>
    <row r="469" spans="2:2">
      <c r="B469" s="18"/>
    </row>
    <row r="470" spans="2:2">
      <c r="B470" s="18"/>
    </row>
    <row r="471" spans="2:2">
      <c r="B471" s="18"/>
    </row>
    <row r="472" spans="2:2">
      <c r="B472" s="18"/>
    </row>
    <row r="473" spans="2:2">
      <c r="B473" s="18"/>
    </row>
    <row r="474" spans="2:2">
      <c r="B474" s="18"/>
    </row>
    <row r="475" spans="2:2">
      <c r="B475" s="18"/>
    </row>
    <row r="476" spans="2:2">
      <c r="B476" s="18"/>
    </row>
    <row r="477" spans="2:2">
      <c r="B477" s="18"/>
    </row>
    <row r="478" spans="2:2">
      <c r="B478" s="18"/>
    </row>
    <row r="479" spans="2:2">
      <c r="B479" s="18"/>
    </row>
    <row r="480" spans="2:2">
      <c r="B480" s="18"/>
    </row>
    <row r="481" spans="2:2">
      <c r="B481" s="18"/>
    </row>
    <row r="482" spans="2:2">
      <c r="B482" s="18"/>
    </row>
    <row r="483" spans="2:2">
      <c r="B483" s="18"/>
    </row>
    <row r="484" spans="2:2">
      <c r="B484" s="18"/>
    </row>
    <row r="485" spans="2:2">
      <c r="B485" s="18"/>
    </row>
    <row r="486" spans="2:2">
      <c r="B486" s="18"/>
    </row>
    <row r="487" spans="2:2">
      <c r="B487" s="18"/>
    </row>
    <row r="488" spans="2:2">
      <c r="B488" s="18"/>
    </row>
    <row r="489" spans="2:2">
      <c r="B489" s="18"/>
    </row>
    <row r="490" spans="2:2">
      <c r="B490" s="18"/>
    </row>
    <row r="491" spans="2:2">
      <c r="B491" s="18"/>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sheetData>
  <mergeCells count="1">
    <mergeCell ref="A33:C33"/>
  </mergeCells>
  <phoneticPr fontId="5" type="noConversion"/>
  <pageMargins left="0.75" right="0.75" top="1" bottom="1" header="0.5" footer="0.5"/>
  <headerFooter alignWithMargins="0"/>
  <ignoredErrors>
    <ignoredError sqref="D29:M29" emptyCellReference="1"/>
  </ignoredErrors>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showGridLines="0" zoomScale="80" zoomScaleNormal="80" workbookViewId="0">
      <selection activeCell="B12" sqref="B12"/>
    </sheetView>
  </sheetViews>
  <sheetFormatPr defaultRowHeight="10.5"/>
  <cols>
    <col min="1" max="1" width="48" style="51" customWidth="1"/>
    <col min="2" max="11" width="13.7109375" style="51" customWidth="1"/>
    <col min="12" max="16384" width="9.140625" style="51"/>
  </cols>
  <sheetData>
    <row r="1" spans="1:11" ht="24.75" customHeight="1">
      <c r="A1" s="264"/>
      <c r="B1" s="264" t="s">
        <v>21</v>
      </c>
      <c r="C1" s="264" t="s">
        <v>22</v>
      </c>
      <c r="D1" s="264" t="s">
        <v>23</v>
      </c>
      <c r="E1" s="264" t="s">
        <v>24</v>
      </c>
      <c r="F1" s="264" t="s">
        <v>25</v>
      </c>
      <c r="G1" s="264" t="s">
        <v>26</v>
      </c>
      <c r="H1" s="264" t="s">
        <v>27</v>
      </c>
      <c r="I1" s="264" t="s">
        <v>28</v>
      </c>
      <c r="J1" s="264" t="s">
        <v>29</v>
      </c>
      <c r="K1" s="213" t="s">
        <v>30</v>
      </c>
    </row>
    <row r="2" spans="1:11" ht="24.95" customHeight="1">
      <c r="A2" s="77" t="s">
        <v>66</v>
      </c>
      <c r="B2" s="69">
        <f>ΕΣΟΔΑ_ΚΟΣΤΟΣ_ΦΟΡΕΑ!B4</f>
        <v>0</v>
      </c>
      <c r="C2" s="69">
        <f>ΕΣΟΔΑ_ΚΟΣΤΟΣ_ΦΟΡΕΑ!C4</f>
        <v>0</v>
      </c>
      <c r="D2" s="69">
        <f>ΕΣΟΔΑ_ΚΟΣΤΟΣ_ΦΟΡΕΑ!D4</f>
        <v>0</v>
      </c>
      <c r="E2" s="69">
        <f>ΕΣΟΔΑ_ΚΟΣΤΟΣ_ΦΟΡΕΑ!E4</f>
        <v>0</v>
      </c>
      <c r="F2" s="69">
        <f>ΕΣΟΔΑ_ΚΟΣΤΟΣ_ΦΟΡΕΑ!F4</f>
        <v>0</v>
      </c>
      <c r="G2" s="69">
        <f>ΕΣΟΔΑ_ΚΟΣΤΟΣ_ΦΟΡΕΑ!G4</f>
        <v>0</v>
      </c>
      <c r="H2" s="69">
        <f>ΕΣΟΔΑ_ΚΟΣΤΟΣ_ΦΟΡΕΑ!H4</f>
        <v>0</v>
      </c>
      <c r="I2" s="69">
        <f>ΕΣΟΔΑ_ΚΟΣΤΟΣ_ΦΟΡΕΑ!I4</f>
        <v>0</v>
      </c>
      <c r="J2" s="69">
        <f>ΕΣΟΔΑ_ΚΟΣΤΟΣ_ΦΟΡΕΑ!J4</f>
        <v>0</v>
      </c>
      <c r="K2" s="69">
        <f>ΕΣΟΔΑ_ΚΟΣΤΟΣ_ΦΟΡΕΑ!K4</f>
        <v>0</v>
      </c>
    </row>
    <row r="3" spans="1:11" ht="24.95" customHeight="1">
      <c r="A3" s="58" t="s">
        <v>178</v>
      </c>
      <c r="B3" s="66">
        <f>ΕΣΟΔΑ_ΚΟΣΤΟΣ_ΦΟΡΕΑ!B7</f>
        <v>0</v>
      </c>
      <c r="C3" s="66">
        <f>ΕΣΟΔΑ_ΚΟΣΤΟΣ_ΦΟΡΕΑ!C7</f>
        <v>0</v>
      </c>
      <c r="D3" s="66">
        <f>ΕΣΟΔΑ_ΚΟΣΤΟΣ_ΦΟΡΕΑ!D7</f>
        <v>0</v>
      </c>
      <c r="E3" s="66">
        <f>ΕΣΟΔΑ_ΚΟΣΤΟΣ_ΦΟΡΕΑ!E7</f>
        <v>0</v>
      </c>
      <c r="F3" s="66">
        <f>ΕΣΟΔΑ_ΚΟΣΤΟΣ_ΦΟΡΕΑ!F7</f>
        <v>0</v>
      </c>
      <c r="G3" s="66">
        <f>ΕΣΟΔΑ_ΚΟΣΤΟΣ_ΦΟΡΕΑ!G7</f>
        <v>0</v>
      </c>
      <c r="H3" s="66">
        <f>ΕΣΟΔΑ_ΚΟΣΤΟΣ_ΦΟΡΕΑ!H7</f>
        <v>0</v>
      </c>
      <c r="I3" s="66">
        <f>ΕΣΟΔΑ_ΚΟΣΤΟΣ_ΦΟΡΕΑ!I7</f>
        <v>0</v>
      </c>
      <c r="J3" s="66">
        <f>ΕΣΟΔΑ_ΚΟΣΤΟΣ_ΦΟΡΕΑ!J7</f>
        <v>0</v>
      </c>
      <c r="K3" s="66">
        <f>ΕΣΟΔΑ_ΚΟΣΤΟΣ_ΦΟΡΕΑ!K7</f>
        <v>0</v>
      </c>
    </row>
    <row r="4" spans="1:11" ht="24.95" customHeight="1">
      <c r="A4" s="77" t="s">
        <v>67</v>
      </c>
      <c r="B4" s="69">
        <f>B2-B3</f>
        <v>0</v>
      </c>
      <c r="C4" s="69">
        <f t="shared" ref="C4:K4" si="0">C2-C3</f>
        <v>0</v>
      </c>
      <c r="D4" s="69">
        <f t="shared" si="0"/>
        <v>0</v>
      </c>
      <c r="E4" s="69">
        <f t="shared" si="0"/>
        <v>0</v>
      </c>
      <c r="F4" s="69">
        <f t="shared" si="0"/>
        <v>0</v>
      </c>
      <c r="G4" s="69">
        <f t="shared" si="0"/>
        <v>0</v>
      </c>
      <c r="H4" s="69">
        <f t="shared" si="0"/>
        <v>0</v>
      </c>
      <c r="I4" s="69">
        <f t="shared" si="0"/>
        <v>0</v>
      </c>
      <c r="J4" s="69">
        <f t="shared" si="0"/>
        <v>0</v>
      </c>
      <c r="K4" s="69">
        <f t="shared" si="0"/>
        <v>0</v>
      </c>
    </row>
    <row r="5" spans="1:11" ht="24.95" customHeight="1">
      <c r="A5" s="58" t="s">
        <v>68</v>
      </c>
      <c r="B5" s="78"/>
      <c r="C5" s="78"/>
      <c r="D5" s="78"/>
      <c r="E5" s="78"/>
      <c r="F5" s="78"/>
      <c r="G5" s="78"/>
      <c r="H5" s="78"/>
      <c r="I5" s="78"/>
      <c r="J5" s="78"/>
      <c r="K5" s="78"/>
    </row>
    <row r="6" spans="1:11" ht="24.95" customHeight="1">
      <c r="A6" s="58" t="s">
        <v>167</v>
      </c>
      <c r="B6" s="78"/>
      <c r="C6" s="78"/>
      <c r="D6" s="78"/>
      <c r="E6" s="78"/>
      <c r="F6" s="78"/>
      <c r="G6" s="78"/>
      <c r="H6" s="78"/>
      <c r="I6" s="78"/>
      <c r="J6" s="78"/>
      <c r="K6" s="78"/>
    </row>
    <row r="7" spans="1:11" ht="24.95" customHeight="1">
      <c r="A7" s="58" t="s">
        <v>180</v>
      </c>
      <c r="B7" s="78"/>
      <c r="C7" s="78"/>
      <c r="D7" s="78"/>
      <c r="E7" s="78"/>
      <c r="F7" s="78"/>
      <c r="G7" s="78"/>
      <c r="H7" s="78"/>
      <c r="I7" s="78"/>
      <c r="J7" s="78"/>
      <c r="K7" s="78"/>
    </row>
    <row r="8" spans="1:11" ht="24.95" customHeight="1">
      <c r="A8" s="77" t="s">
        <v>69</v>
      </c>
      <c r="B8" s="69">
        <f>B4-SUM(B5:B7)</f>
        <v>0</v>
      </c>
      <c r="C8" s="69">
        <f t="shared" ref="C8:K8" si="1">C4-SUM(C5:C7)</f>
        <v>0</v>
      </c>
      <c r="D8" s="69">
        <f t="shared" si="1"/>
        <v>0</v>
      </c>
      <c r="E8" s="69">
        <f t="shared" si="1"/>
        <v>0</v>
      </c>
      <c r="F8" s="69">
        <f t="shared" si="1"/>
        <v>0</v>
      </c>
      <c r="G8" s="69">
        <f t="shared" si="1"/>
        <v>0</v>
      </c>
      <c r="H8" s="69">
        <f t="shared" si="1"/>
        <v>0</v>
      </c>
      <c r="I8" s="69">
        <f t="shared" si="1"/>
        <v>0</v>
      </c>
      <c r="J8" s="69">
        <f t="shared" si="1"/>
        <v>0</v>
      </c>
      <c r="K8" s="69">
        <f t="shared" si="1"/>
        <v>0</v>
      </c>
    </row>
    <row r="9" spans="1:11" ht="24.95" customHeight="1">
      <c r="A9" s="58" t="s">
        <v>136</v>
      </c>
      <c r="B9" s="78"/>
      <c r="C9" s="78"/>
      <c r="D9" s="78"/>
      <c r="E9" s="78"/>
      <c r="F9" s="78"/>
      <c r="G9" s="78"/>
      <c r="H9" s="78"/>
      <c r="I9" s="78"/>
      <c r="J9" s="78"/>
      <c r="K9" s="78"/>
    </row>
    <row r="10" spans="1:11" ht="24.95" customHeight="1">
      <c r="A10" s="58" t="s">
        <v>70</v>
      </c>
      <c r="B10" s="78"/>
      <c r="C10" s="78"/>
      <c r="D10" s="78"/>
      <c r="E10" s="78"/>
      <c r="F10" s="78"/>
      <c r="G10" s="78"/>
      <c r="H10" s="78"/>
      <c r="I10" s="78"/>
      <c r="J10" s="78"/>
      <c r="K10" s="78"/>
    </row>
    <row r="11" spans="1:11" ht="33.75" customHeight="1">
      <c r="A11" s="152" t="s">
        <v>165</v>
      </c>
      <c r="B11" s="69">
        <f>B8+B9-B10</f>
        <v>0</v>
      </c>
      <c r="C11" s="69">
        <f t="shared" ref="C11:K11" si="2">C8+C9-C10</f>
        <v>0</v>
      </c>
      <c r="D11" s="69">
        <f t="shared" si="2"/>
        <v>0</v>
      </c>
      <c r="E11" s="69">
        <f t="shared" si="2"/>
        <v>0</v>
      </c>
      <c r="F11" s="69">
        <f t="shared" si="2"/>
        <v>0</v>
      </c>
      <c r="G11" s="69">
        <f t="shared" si="2"/>
        <v>0</v>
      </c>
      <c r="H11" s="69">
        <f t="shared" si="2"/>
        <v>0</v>
      </c>
      <c r="I11" s="69">
        <f t="shared" si="2"/>
        <v>0</v>
      </c>
      <c r="J11" s="69">
        <f t="shared" si="2"/>
        <v>0</v>
      </c>
      <c r="K11" s="69">
        <f t="shared" si="2"/>
        <v>0</v>
      </c>
    </row>
    <row r="12" spans="1:11" ht="24.95" customHeight="1">
      <c r="A12" s="58" t="s">
        <v>100</v>
      </c>
      <c r="B12" s="66">
        <f>'ΥΦΙΣΤΑΜΕΝΕΣ ΔΑΝΕΙΑΚΕΣ ΥΠΟΧΡ'!I13</f>
        <v>0</v>
      </c>
      <c r="C12" s="66">
        <f>'ΥΦΙΣΤΑΜΕΝΕΣ ΔΑΝΕΙΑΚΕΣ ΥΠΟΧΡ'!J13</f>
        <v>0</v>
      </c>
      <c r="D12" s="66">
        <f>'ΥΦΙΣΤΑΜΕΝΕΣ ΔΑΝΕΙΑΚΕΣ ΥΠΟΧΡ'!K13</f>
        <v>0</v>
      </c>
      <c r="E12" s="66">
        <f>'ΥΦΙΣΤΑΜΕΝΕΣ ΔΑΝΕΙΑΚΕΣ ΥΠΟΧΡ'!L13</f>
        <v>0</v>
      </c>
      <c r="F12" s="66">
        <f>'ΥΦΙΣΤΑΜΕΝΕΣ ΔΑΝΕΙΑΚΕΣ ΥΠΟΧΡ'!M13</f>
        <v>0</v>
      </c>
      <c r="G12" s="66">
        <f>'ΥΦΙΣΤΑΜΕΝΕΣ ΔΑΝΕΙΑΚΕΣ ΥΠΟΧΡ'!N13</f>
        <v>0</v>
      </c>
      <c r="H12" s="66">
        <f>'ΥΦΙΣΤΑΜΕΝΕΣ ΔΑΝΕΙΑΚΕΣ ΥΠΟΧΡ'!O13</f>
        <v>0</v>
      </c>
      <c r="I12" s="66">
        <f>'ΥΦΙΣΤΑΜΕΝΕΣ ΔΑΝΕΙΑΚΕΣ ΥΠΟΧΡ'!P13</f>
        <v>0</v>
      </c>
      <c r="J12" s="66">
        <f>'ΥΦΙΣΤΑΜΕΝΕΣ ΔΑΝΕΙΑΚΕΣ ΥΠΟΧΡ'!Q13</f>
        <v>0</v>
      </c>
      <c r="K12" s="66">
        <f>'ΥΦΙΣΤΑΜΕΝΕΣ ΔΑΝΕΙΑΚΕΣ ΥΠΟΧΡ'!R13</f>
        <v>0</v>
      </c>
    </row>
    <row r="13" spans="1:11" ht="24.95" customHeight="1">
      <c r="A13" s="58" t="s">
        <v>71</v>
      </c>
      <c r="B13" s="66">
        <f>'ΜΑΚΡΟΠΡΟΘΕΣΜΟ ΔΑΝΕΙΟ '!B75</f>
        <v>0</v>
      </c>
      <c r="C13" s="66">
        <f>'ΜΑΚΡΟΠΡΟΘΕΣΜΟ ΔΑΝΕΙΟ '!C75</f>
        <v>0</v>
      </c>
      <c r="D13" s="66">
        <f>'ΜΑΚΡΟΠΡΟΘΕΣΜΟ ΔΑΝΕΙΟ '!D75</f>
        <v>0</v>
      </c>
      <c r="E13" s="66">
        <f>'ΜΑΚΡΟΠΡΟΘΕΣΜΟ ΔΑΝΕΙΟ '!E75</f>
        <v>0</v>
      </c>
      <c r="F13" s="66">
        <f>'ΜΑΚΡΟΠΡΟΘΕΣΜΟ ΔΑΝΕΙΟ '!F75</f>
        <v>0</v>
      </c>
      <c r="G13" s="66">
        <f>'ΜΑΚΡΟΠΡΟΘΕΣΜΟ ΔΑΝΕΙΟ '!G75</f>
        <v>0</v>
      </c>
      <c r="H13" s="66">
        <f>'ΜΑΚΡΟΠΡΟΘΕΣΜΟ ΔΑΝΕΙΟ '!H75</f>
        <v>0</v>
      </c>
      <c r="I13" s="66">
        <f>'ΜΑΚΡΟΠΡΟΘΕΣΜΟ ΔΑΝΕΙΟ '!I75</f>
        <v>0</v>
      </c>
      <c r="J13" s="66">
        <f>'ΜΑΚΡΟΠΡΟΘΕΣΜΟ ΔΑΝΕΙΟ '!J75</f>
        <v>0</v>
      </c>
      <c r="K13" s="66">
        <f>'ΜΑΚΡΟΠΡΟΘΕΣΜΟ ΔΑΝΕΙΟ '!K75</f>
        <v>0</v>
      </c>
    </row>
    <row r="14" spans="1:11" ht="24.95" customHeight="1">
      <c r="A14" s="102" t="s">
        <v>144</v>
      </c>
      <c r="B14" s="66">
        <f>'ΚΕΦΑΛΑΙΟ ΚΙΝΗΣΗΣ'!C29</f>
        <v>0</v>
      </c>
      <c r="C14" s="66">
        <f>'ΚΕΦΑΛΑΙΟ ΚΙΝΗΣΗΣ'!D29</f>
        <v>0</v>
      </c>
      <c r="D14" s="66">
        <f>'ΚΕΦΑΛΑΙΟ ΚΙΝΗΣΗΣ'!E29</f>
        <v>0</v>
      </c>
      <c r="E14" s="66">
        <f>'ΚΕΦΑΛΑΙΟ ΚΙΝΗΣΗΣ'!F29</f>
        <v>0</v>
      </c>
      <c r="F14" s="66">
        <f>'ΚΕΦΑΛΑΙΟ ΚΙΝΗΣΗΣ'!G29</f>
        <v>0</v>
      </c>
      <c r="G14" s="66">
        <f>'ΚΕΦΑΛΑΙΟ ΚΙΝΗΣΗΣ'!H29</f>
        <v>0</v>
      </c>
      <c r="H14" s="66">
        <f>'ΚΕΦΑΛΑΙΟ ΚΙΝΗΣΗΣ'!I29</f>
        <v>0</v>
      </c>
      <c r="I14" s="66">
        <f>'ΚΕΦΑΛΑΙΟ ΚΙΝΗΣΗΣ'!J29</f>
        <v>0</v>
      </c>
      <c r="J14" s="66">
        <f>'ΚΕΦΑΛΑΙΟ ΚΙΝΗΣΗΣ'!K29</f>
        <v>0</v>
      </c>
      <c r="K14" s="66">
        <f>'ΚΕΦΑΛΑΙΟ ΚΙΝΗΣΗΣ'!L29</f>
        <v>0</v>
      </c>
    </row>
    <row r="15" spans="1:11" ht="24.95" customHeight="1">
      <c r="A15" s="102" t="s">
        <v>128</v>
      </c>
      <c r="B15" s="66">
        <f>'LEASING ΕΠΕΝΔΥΤΙΚΟΥ ΣΧΕΔΙΟΥ'!D9</f>
        <v>0</v>
      </c>
      <c r="C15" s="66">
        <f>'LEASING ΕΠΕΝΔΥΤΙΚΟΥ ΣΧΕΔΙΟΥ'!E9</f>
        <v>0</v>
      </c>
      <c r="D15" s="66">
        <f>'LEASING ΕΠΕΝΔΥΤΙΚΟΥ ΣΧΕΔΙΟΥ'!F9</f>
        <v>0</v>
      </c>
      <c r="E15" s="66">
        <f>'LEASING ΕΠΕΝΔΥΤΙΚΟΥ ΣΧΕΔΙΟΥ'!G9</f>
        <v>0</v>
      </c>
      <c r="F15" s="66">
        <f>'LEASING ΕΠΕΝΔΥΤΙΚΟΥ ΣΧΕΔΙΟΥ'!H9</f>
        <v>0</v>
      </c>
      <c r="G15" s="66">
        <f>'LEASING ΕΠΕΝΔΥΤΙΚΟΥ ΣΧΕΔΙΟΥ'!I9</f>
        <v>0</v>
      </c>
      <c r="H15" s="66">
        <f>'LEASING ΕΠΕΝΔΥΤΙΚΟΥ ΣΧΕΔΙΟΥ'!J9</f>
        <v>0</v>
      </c>
      <c r="I15" s="66">
        <f>'LEASING ΕΠΕΝΔΥΤΙΚΟΥ ΣΧΕΔΙΟΥ'!K9</f>
        <v>0</v>
      </c>
      <c r="J15" s="66">
        <f>'LEASING ΕΠΕΝΔΥΤΙΚΟΥ ΣΧΕΔΙΟΥ'!L9</f>
        <v>0</v>
      </c>
      <c r="K15" s="66">
        <f>'LEASING ΕΠΕΝΔΥΤΙΚΟΥ ΣΧΕΔΙΟΥ'!M9</f>
        <v>0</v>
      </c>
    </row>
    <row r="16" spans="1:11" ht="24.95" customHeight="1">
      <c r="A16" s="102" t="s">
        <v>129</v>
      </c>
      <c r="B16" s="66">
        <f>SUM('ΥΦΙΣΤΑΜΕΝΕΣ ΔΑΝΕΙΑΚΕΣ ΥΠΟΧΡ'!I47:I49)</f>
        <v>0</v>
      </c>
      <c r="C16" s="66">
        <f>SUM('ΥΦΙΣΤΑΜΕΝΕΣ ΔΑΝΕΙΑΚΕΣ ΥΠΟΧΡ'!J47:J49)</f>
        <v>0</v>
      </c>
      <c r="D16" s="66">
        <f>SUM('ΥΦΙΣΤΑΜΕΝΕΣ ΔΑΝΕΙΑΚΕΣ ΥΠΟΧΡ'!K47:K49)</f>
        <v>0</v>
      </c>
      <c r="E16" s="66">
        <f>SUM('ΥΦΙΣΤΑΜΕΝΕΣ ΔΑΝΕΙΑΚΕΣ ΥΠΟΧΡ'!L47:L49)</f>
        <v>0</v>
      </c>
      <c r="F16" s="66">
        <f>SUM('ΥΦΙΣΤΑΜΕΝΕΣ ΔΑΝΕΙΑΚΕΣ ΥΠΟΧΡ'!M47:M49)</f>
        <v>0</v>
      </c>
      <c r="G16" s="66">
        <f>SUM('ΥΦΙΣΤΑΜΕΝΕΣ ΔΑΝΕΙΑΚΕΣ ΥΠΟΧΡ'!N47:N49)</f>
        <v>0</v>
      </c>
      <c r="H16" s="66">
        <f>SUM('ΥΦΙΣΤΑΜΕΝΕΣ ΔΑΝΕΙΑΚΕΣ ΥΠΟΧΡ'!O47:O49)</f>
        <v>0</v>
      </c>
      <c r="I16" s="66">
        <f>SUM('ΥΦΙΣΤΑΜΕΝΕΣ ΔΑΝΕΙΑΚΕΣ ΥΠΟΧΡ'!P47:P49)</f>
        <v>0</v>
      </c>
      <c r="J16" s="66">
        <f>SUM('ΥΦΙΣΤΑΜΕΝΕΣ ΔΑΝΕΙΑΚΕΣ ΥΠΟΧΡ'!Q47:Q49)</f>
        <v>0</v>
      </c>
      <c r="K16" s="66">
        <f>SUM('ΥΦΙΣΤΑΜΕΝΕΣ ΔΑΝΕΙΑΚΕΣ ΥΠΟΧΡ'!R47:R49)</f>
        <v>0</v>
      </c>
    </row>
    <row r="17" spans="1:11" ht="24.95" customHeight="1">
      <c r="A17" s="102" t="s">
        <v>96</v>
      </c>
      <c r="B17" s="66">
        <f>'LEASING ΕΠΕΝΔΥΤΙΚΟΥ ΣΧΕΔΙΟΥ'!D11</f>
        <v>0</v>
      </c>
      <c r="C17" s="66">
        <f>'LEASING ΕΠΕΝΔΥΤΙΚΟΥ ΣΧΕΔΙΟΥ'!E11</f>
        <v>0</v>
      </c>
      <c r="D17" s="66">
        <f>'LEASING ΕΠΕΝΔΥΤΙΚΟΥ ΣΧΕΔΙΟΥ'!F11</f>
        <v>0</v>
      </c>
      <c r="E17" s="66">
        <f>'LEASING ΕΠΕΝΔΥΤΙΚΟΥ ΣΧΕΔΙΟΥ'!G11</f>
        <v>0</v>
      </c>
      <c r="F17" s="66">
        <f>'LEASING ΕΠΕΝΔΥΤΙΚΟΥ ΣΧΕΔΙΟΥ'!H11</f>
        <v>0</v>
      </c>
      <c r="G17" s="66">
        <f>'LEASING ΕΠΕΝΔΥΤΙΚΟΥ ΣΧΕΔΙΟΥ'!I11</f>
        <v>0</v>
      </c>
      <c r="H17" s="66">
        <f>'LEASING ΕΠΕΝΔΥΤΙΚΟΥ ΣΧΕΔΙΟΥ'!J11</f>
        <v>0</v>
      </c>
      <c r="I17" s="108"/>
      <c r="J17" s="108"/>
      <c r="K17" s="108"/>
    </row>
    <row r="18" spans="1:11" ht="24.95" customHeight="1">
      <c r="A18" s="102" t="s">
        <v>130</v>
      </c>
      <c r="B18" s="66">
        <f>'ΥΦΙΣΤΑΜΕΝΕΣ ΔΑΝΕΙΑΚΕΣ ΥΠΟΧΡ'!I50</f>
        <v>0</v>
      </c>
      <c r="C18" s="66">
        <f>'ΥΦΙΣΤΑΜΕΝΕΣ ΔΑΝΕΙΑΚΕΣ ΥΠΟΧΡ'!J50</f>
        <v>0</v>
      </c>
      <c r="D18" s="66">
        <f>'ΥΦΙΣΤΑΜΕΝΕΣ ΔΑΝΕΙΑΚΕΣ ΥΠΟΧΡ'!K50</f>
        <v>0</v>
      </c>
      <c r="E18" s="66">
        <f>'ΥΦΙΣΤΑΜΕΝΕΣ ΔΑΝΕΙΑΚΕΣ ΥΠΟΧΡ'!L50</f>
        <v>0</v>
      </c>
      <c r="F18" s="66">
        <f>'ΥΦΙΣΤΑΜΕΝΕΣ ΔΑΝΕΙΑΚΕΣ ΥΠΟΧΡ'!M50</f>
        <v>0</v>
      </c>
      <c r="G18" s="66">
        <f>'ΥΦΙΣΤΑΜΕΝΕΣ ΔΑΝΕΙΑΚΕΣ ΥΠΟΧΡ'!N50</f>
        <v>0</v>
      </c>
      <c r="H18" s="66">
        <f>'ΥΦΙΣΤΑΜΕΝΕΣ ΔΑΝΕΙΑΚΕΣ ΥΠΟΧΡ'!O50</f>
        <v>0</v>
      </c>
      <c r="I18" s="66">
        <f>'ΥΦΙΣΤΑΜΕΝΕΣ ΔΑΝΕΙΑΚΕΣ ΥΠΟΧΡ'!P50</f>
        <v>0</v>
      </c>
      <c r="J18" s="66">
        <f>'ΥΦΙΣΤΑΜΕΝΕΣ ΔΑΝΕΙΑΚΕΣ ΥΠΟΧΡ'!Q50</f>
        <v>0</v>
      </c>
      <c r="K18" s="66">
        <f>'ΥΦΙΣΤΑΜΕΝΕΣ ΔΑΝΕΙΑΚΕΣ ΥΠΟΧΡ'!R50</f>
        <v>0</v>
      </c>
    </row>
    <row r="19" spans="1:11" ht="24.95" customHeight="1">
      <c r="A19" s="77" t="s">
        <v>72</v>
      </c>
      <c r="B19" s="69">
        <f>B11-SUM(B12:B16)+SUM(B17:B18)</f>
        <v>0</v>
      </c>
      <c r="C19" s="69">
        <f>C11-SUM(C12:C16)+SUM(C17:C18)</f>
        <v>0</v>
      </c>
      <c r="D19" s="69">
        <f t="shared" ref="D19:K19" si="3">D11-SUM(D12:D16)+SUM(D17:D18)</f>
        <v>0</v>
      </c>
      <c r="E19" s="69">
        <f t="shared" si="3"/>
        <v>0</v>
      </c>
      <c r="F19" s="69">
        <f t="shared" si="3"/>
        <v>0</v>
      </c>
      <c r="G19" s="69">
        <f t="shared" si="3"/>
        <v>0</v>
      </c>
      <c r="H19" s="69">
        <f t="shared" si="3"/>
        <v>0</v>
      </c>
      <c r="I19" s="69">
        <f t="shared" si="3"/>
        <v>0</v>
      </c>
      <c r="J19" s="69">
        <f t="shared" si="3"/>
        <v>0</v>
      </c>
      <c r="K19" s="69">
        <f t="shared" si="3"/>
        <v>0</v>
      </c>
    </row>
    <row r="20" spans="1:11" ht="21.75" customHeight="1">
      <c r="A20" s="58" t="s">
        <v>73</v>
      </c>
      <c r="B20" s="66">
        <f>ΑΠΟΣΒΕΣΕΙΣ!D31</f>
        <v>0</v>
      </c>
      <c r="C20" s="66">
        <f>ΑΠΟΣΒΕΣΕΙΣ!E31</f>
        <v>0</v>
      </c>
      <c r="D20" s="66">
        <f>ΑΠΟΣΒΕΣΕΙΣ!F31</f>
        <v>0</v>
      </c>
      <c r="E20" s="66">
        <f>ΑΠΟΣΒΕΣΕΙΣ!G31</f>
        <v>0</v>
      </c>
      <c r="F20" s="66">
        <f>ΑΠΟΣΒΕΣΕΙΣ!H31</f>
        <v>0</v>
      </c>
      <c r="G20" s="66">
        <f>ΑΠΟΣΒΕΣΕΙΣ!I31</f>
        <v>0</v>
      </c>
      <c r="H20" s="66">
        <f>ΑΠΟΣΒΕΣΕΙΣ!J31</f>
        <v>0</v>
      </c>
      <c r="I20" s="66">
        <f>ΑΠΟΣΒΕΣΕΙΣ!K31</f>
        <v>0</v>
      </c>
      <c r="J20" s="66">
        <f>ΑΠΟΣΒΕΣΕΙΣ!L31</f>
        <v>0</v>
      </c>
      <c r="K20" s="66">
        <f>ΑΠΟΣΒΕΣΕΙΣ!M31</f>
        <v>0</v>
      </c>
    </row>
    <row r="21" spans="1:11" ht="24.95" customHeight="1">
      <c r="A21" s="77" t="s">
        <v>74</v>
      </c>
      <c r="B21" s="69">
        <f>B19-B20</f>
        <v>0</v>
      </c>
      <c r="C21" s="69">
        <f t="shared" ref="C21:K21" si="4">C19-C20</f>
        <v>0</v>
      </c>
      <c r="D21" s="69">
        <f t="shared" si="4"/>
        <v>0</v>
      </c>
      <c r="E21" s="69">
        <f t="shared" si="4"/>
        <v>0</v>
      </c>
      <c r="F21" s="69">
        <f t="shared" si="4"/>
        <v>0</v>
      </c>
      <c r="G21" s="69">
        <f t="shared" si="4"/>
        <v>0</v>
      </c>
      <c r="H21" s="69">
        <f t="shared" si="4"/>
        <v>0</v>
      </c>
      <c r="I21" s="69">
        <f t="shared" si="4"/>
        <v>0</v>
      </c>
      <c r="J21" s="69">
        <f t="shared" si="4"/>
        <v>0</v>
      </c>
      <c r="K21" s="69">
        <f t="shared" si="4"/>
        <v>0</v>
      </c>
    </row>
    <row r="22" spans="1:11" ht="24.95" customHeight="1">
      <c r="A22" s="58" t="s">
        <v>75</v>
      </c>
      <c r="B22" s="66">
        <f>'ΔΙΑΝΟΜΗ ΚΕΡΔΩΝ'!B6</f>
        <v>0</v>
      </c>
      <c r="C22" s="66">
        <f>'ΔΙΑΝΟΜΗ ΚΕΡΔΩΝ'!C6</f>
        <v>0</v>
      </c>
      <c r="D22" s="66">
        <f>'ΔΙΑΝΟΜΗ ΚΕΡΔΩΝ'!D6</f>
        <v>0</v>
      </c>
      <c r="E22" s="66">
        <f>'ΔΙΑΝΟΜΗ ΚΕΡΔΩΝ'!E6</f>
        <v>0</v>
      </c>
      <c r="F22" s="66">
        <f>'ΔΙΑΝΟΜΗ ΚΕΡΔΩΝ'!F6</f>
        <v>0</v>
      </c>
      <c r="G22" s="66">
        <f>'ΔΙΑΝΟΜΗ ΚΕΡΔΩΝ'!G6</f>
        <v>0</v>
      </c>
      <c r="H22" s="66">
        <f>'ΔΙΑΝΟΜΗ ΚΕΡΔΩΝ'!H6</f>
        <v>0</v>
      </c>
      <c r="I22" s="66">
        <f>'ΔΙΑΝΟΜΗ ΚΕΡΔΩΝ'!I6</f>
        <v>0</v>
      </c>
      <c r="J22" s="66">
        <f>'ΔΙΑΝΟΜΗ ΚΕΡΔΩΝ'!J6</f>
        <v>0</v>
      </c>
      <c r="K22" s="66">
        <f>'ΔΙΑΝΟΜΗ ΚΕΡΔΩΝ'!K6</f>
        <v>0</v>
      </c>
    </row>
    <row r="23" spans="1:11" ht="24.95" customHeight="1">
      <c r="A23" s="77" t="s">
        <v>76</v>
      </c>
      <c r="B23" s="69">
        <f>B21-B22</f>
        <v>0</v>
      </c>
      <c r="C23" s="69">
        <f t="shared" ref="C23:K23" si="5">C21-C22</f>
        <v>0</v>
      </c>
      <c r="D23" s="69">
        <f t="shared" si="5"/>
        <v>0</v>
      </c>
      <c r="E23" s="69">
        <f t="shared" si="5"/>
        <v>0</v>
      </c>
      <c r="F23" s="69">
        <f t="shared" si="5"/>
        <v>0</v>
      </c>
      <c r="G23" s="69">
        <f t="shared" si="5"/>
        <v>0</v>
      </c>
      <c r="H23" s="69">
        <f t="shared" si="5"/>
        <v>0</v>
      </c>
      <c r="I23" s="69">
        <f t="shared" si="5"/>
        <v>0</v>
      </c>
      <c r="J23" s="69">
        <f t="shared" si="5"/>
        <v>0</v>
      </c>
      <c r="K23" s="69">
        <f t="shared" si="5"/>
        <v>0</v>
      </c>
    </row>
    <row r="24" spans="1:11" ht="5.25" customHeight="1">
      <c r="B24" s="76"/>
      <c r="C24" s="76"/>
      <c r="D24" s="76"/>
      <c r="E24" s="76"/>
      <c r="F24" s="76"/>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4.xml><?xml version="1.0" encoding="utf-8"?>
<worksheet xmlns="http://schemas.openxmlformats.org/spreadsheetml/2006/main" xmlns:r="http://schemas.openxmlformats.org/officeDocument/2006/relationships">
  <dimension ref="A1:K21"/>
  <sheetViews>
    <sheetView showGridLines="0" zoomScaleNormal="100" workbookViewId="0">
      <selection activeCell="B19" sqref="B19"/>
    </sheetView>
  </sheetViews>
  <sheetFormatPr defaultColWidth="32.140625" defaultRowHeight="14.25" customHeight="1"/>
  <cols>
    <col min="1" max="1" width="31.28515625" style="160" customWidth="1"/>
    <col min="2" max="11" width="14.140625" style="157" customWidth="1"/>
    <col min="12" max="16384" width="32.140625" style="157"/>
  </cols>
  <sheetData>
    <row r="1" spans="1:11" ht="20.25" customHeight="1">
      <c r="A1" s="3"/>
      <c r="B1" s="264" t="s">
        <v>21</v>
      </c>
      <c r="C1" s="264" t="s">
        <v>22</v>
      </c>
      <c r="D1" s="264" t="s">
        <v>23</v>
      </c>
      <c r="E1" s="264" t="s">
        <v>24</v>
      </c>
      <c r="F1" s="264" t="s">
        <v>25</v>
      </c>
      <c r="G1" s="264" t="s">
        <v>26</v>
      </c>
      <c r="H1" s="264" t="s">
        <v>27</v>
      </c>
      <c r="I1" s="264" t="s">
        <v>28</v>
      </c>
      <c r="J1" s="264" t="s">
        <v>29</v>
      </c>
      <c r="K1" s="213" t="s">
        <v>30</v>
      </c>
    </row>
    <row r="2" spans="1:11" s="158" customFormat="1" ht="20.25" customHeight="1">
      <c r="A2" s="271" t="s">
        <v>171</v>
      </c>
      <c r="B2" s="66">
        <f>'ΛΜΟΣ ΕΚΜΕΤ ΦΟΡΕΑ '!B21</f>
        <v>0</v>
      </c>
      <c r="C2" s="66">
        <f>'ΛΜΟΣ ΕΚΜΕΤ ΦΟΡΕΑ '!C21</f>
        <v>0</v>
      </c>
      <c r="D2" s="66">
        <f>'ΛΜΟΣ ΕΚΜΕΤ ΦΟΡΕΑ '!D21</f>
        <v>0</v>
      </c>
      <c r="E2" s="66">
        <f>'ΛΜΟΣ ΕΚΜΕΤ ΦΟΡΕΑ '!E21</f>
        <v>0</v>
      </c>
      <c r="F2" s="66">
        <f>'ΛΜΟΣ ΕΚΜΕΤ ΦΟΡΕΑ '!F21</f>
        <v>0</v>
      </c>
      <c r="G2" s="66">
        <f>'ΛΜΟΣ ΕΚΜΕΤ ΦΟΡΕΑ '!G21</f>
        <v>0</v>
      </c>
      <c r="H2" s="66">
        <f>'ΛΜΟΣ ΕΚΜΕΤ ΦΟΡΕΑ '!H21</f>
        <v>0</v>
      </c>
      <c r="I2" s="66">
        <f>'ΛΜΟΣ ΕΚΜΕΤ ΦΟΡΕΑ '!I21</f>
        <v>0</v>
      </c>
      <c r="J2" s="66">
        <f>'ΛΜΟΣ ΕΚΜΕΤ ΦΟΡΕΑ '!J21</f>
        <v>0</v>
      </c>
      <c r="K2" s="66">
        <f>'ΛΜΟΣ ΕΚΜΕΤ ΦΟΡΕΑ '!K21</f>
        <v>0</v>
      </c>
    </row>
    <row r="3" spans="1:11" ht="24" customHeight="1">
      <c r="A3" s="271" t="s">
        <v>172</v>
      </c>
      <c r="B3" s="78"/>
      <c r="C3" s="66">
        <f>B14</f>
        <v>0</v>
      </c>
      <c r="D3" s="66">
        <f t="shared" ref="D3:K3" si="0">C14</f>
        <v>0</v>
      </c>
      <c r="E3" s="66">
        <f t="shared" si="0"/>
        <v>0</v>
      </c>
      <c r="F3" s="66">
        <f t="shared" si="0"/>
        <v>0</v>
      </c>
      <c r="G3" s="66">
        <f t="shared" si="0"/>
        <v>0</v>
      </c>
      <c r="H3" s="66">
        <f t="shared" si="0"/>
        <v>0</v>
      </c>
      <c r="I3" s="66">
        <f t="shared" si="0"/>
        <v>0</v>
      </c>
      <c r="J3" s="66">
        <f t="shared" si="0"/>
        <v>0</v>
      </c>
      <c r="K3" s="66">
        <f t="shared" si="0"/>
        <v>0</v>
      </c>
    </row>
    <row r="4" spans="1:11" ht="20.25" customHeight="1">
      <c r="A4" s="3" t="s">
        <v>173</v>
      </c>
      <c r="B4" s="69">
        <f>SUM(B2:B3)</f>
        <v>0</v>
      </c>
      <c r="C4" s="69">
        <f t="shared" ref="C4:K4" si="1">SUM(C2:C3)</f>
        <v>0</v>
      </c>
      <c r="D4" s="69">
        <f t="shared" si="1"/>
        <v>0</v>
      </c>
      <c r="E4" s="69">
        <f t="shared" si="1"/>
        <v>0</v>
      </c>
      <c r="F4" s="69">
        <f t="shared" si="1"/>
        <v>0</v>
      </c>
      <c r="G4" s="69">
        <f t="shared" si="1"/>
        <v>0</v>
      </c>
      <c r="H4" s="69">
        <f t="shared" si="1"/>
        <v>0</v>
      </c>
      <c r="I4" s="69">
        <f t="shared" si="1"/>
        <v>0</v>
      </c>
      <c r="J4" s="69">
        <f t="shared" si="1"/>
        <v>0</v>
      </c>
      <c r="K4" s="69">
        <f t="shared" si="1"/>
        <v>0</v>
      </c>
    </row>
    <row r="5" spans="1:11" ht="20.25" customHeight="1">
      <c r="A5" s="470" t="s">
        <v>311</v>
      </c>
      <c r="B5" s="159"/>
      <c r="C5" s="159"/>
      <c r="D5" s="159"/>
      <c r="E5" s="159"/>
      <c r="F5" s="159"/>
      <c r="G5" s="159"/>
      <c r="H5" s="159"/>
      <c r="I5" s="159"/>
      <c r="J5" s="159"/>
      <c r="K5" s="159"/>
    </row>
    <row r="6" spans="1:11" ht="20.25" customHeight="1">
      <c r="A6" s="471"/>
      <c r="B6" s="66">
        <f>B5*B2</f>
        <v>0</v>
      </c>
      <c r="C6" s="66">
        <f t="shared" ref="C6:K6" si="2">C5*C2</f>
        <v>0</v>
      </c>
      <c r="D6" s="66">
        <f t="shared" si="2"/>
        <v>0</v>
      </c>
      <c r="E6" s="66">
        <f t="shared" si="2"/>
        <v>0</v>
      </c>
      <c r="F6" s="66">
        <f t="shared" si="2"/>
        <v>0</v>
      </c>
      <c r="G6" s="66">
        <f t="shared" si="2"/>
        <v>0</v>
      </c>
      <c r="H6" s="66">
        <f t="shared" si="2"/>
        <v>0</v>
      </c>
      <c r="I6" s="66">
        <f t="shared" si="2"/>
        <v>0</v>
      </c>
      <c r="J6" s="66">
        <f t="shared" si="2"/>
        <v>0</v>
      </c>
      <c r="K6" s="66">
        <f t="shared" si="2"/>
        <v>0</v>
      </c>
    </row>
    <row r="7" spans="1:11" ht="20.25" customHeight="1">
      <c r="A7" s="3" t="s">
        <v>174</v>
      </c>
      <c r="B7" s="69">
        <f t="shared" ref="B7:K7" si="3">B4-B6</f>
        <v>0</v>
      </c>
      <c r="C7" s="69">
        <f t="shared" si="3"/>
        <v>0</v>
      </c>
      <c r="D7" s="69">
        <f t="shared" si="3"/>
        <v>0</v>
      </c>
      <c r="E7" s="69">
        <f t="shared" si="3"/>
        <v>0</v>
      </c>
      <c r="F7" s="69">
        <f t="shared" si="3"/>
        <v>0</v>
      </c>
      <c r="G7" s="69">
        <f t="shared" si="3"/>
        <v>0</v>
      </c>
      <c r="H7" s="69">
        <f t="shared" si="3"/>
        <v>0</v>
      </c>
      <c r="I7" s="69">
        <f t="shared" si="3"/>
        <v>0</v>
      </c>
      <c r="J7" s="69">
        <f t="shared" si="3"/>
        <v>0</v>
      </c>
      <c r="K7" s="69">
        <f t="shared" si="3"/>
        <v>0</v>
      </c>
    </row>
    <row r="8" spans="1:11" ht="20.25" customHeight="1">
      <c r="A8" s="470" t="s">
        <v>310</v>
      </c>
      <c r="B8" s="159">
        <v>0.05</v>
      </c>
      <c r="C8" s="159">
        <v>0.05</v>
      </c>
      <c r="D8" s="159">
        <v>0.05</v>
      </c>
      <c r="E8" s="159">
        <v>0.05</v>
      </c>
      <c r="F8" s="159">
        <v>0.05</v>
      </c>
      <c r="G8" s="159">
        <v>0.05</v>
      </c>
      <c r="H8" s="159">
        <v>0.05</v>
      </c>
      <c r="I8" s="159">
        <v>0.05</v>
      </c>
      <c r="J8" s="159">
        <v>0.05</v>
      </c>
      <c r="K8" s="159">
        <v>0.05</v>
      </c>
    </row>
    <row r="9" spans="1:11" ht="20.25" customHeight="1">
      <c r="A9" s="471"/>
      <c r="B9" s="66">
        <f>B2*B8</f>
        <v>0</v>
      </c>
      <c r="C9" s="66">
        <f t="shared" ref="C9:K9" si="4">C2*C8</f>
        <v>0</v>
      </c>
      <c r="D9" s="66">
        <f t="shared" si="4"/>
        <v>0</v>
      </c>
      <c r="E9" s="66">
        <f t="shared" si="4"/>
        <v>0</v>
      </c>
      <c r="F9" s="66">
        <f t="shared" si="4"/>
        <v>0</v>
      </c>
      <c r="G9" s="66">
        <f t="shared" si="4"/>
        <v>0</v>
      </c>
      <c r="H9" s="66">
        <f t="shared" si="4"/>
        <v>0</v>
      </c>
      <c r="I9" s="66">
        <f t="shared" si="4"/>
        <v>0</v>
      </c>
      <c r="J9" s="66">
        <f t="shared" si="4"/>
        <v>0</v>
      </c>
      <c r="K9" s="66">
        <f t="shared" si="4"/>
        <v>0</v>
      </c>
    </row>
    <row r="10" spans="1:11" ht="20.25" customHeight="1">
      <c r="A10" s="271" t="s">
        <v>175</v>
      </c>
      <c r="B10" s="167"/>
      <c r="C10" s="167"/>
      <c r="D10" s="167"/>
      <c r="E10" s="167"/>
      <c r="F10" s="167"/>
      <c r="G10" s="167"/>
      <c r="H10" s="167"/>
      <c r="I10" s="167"/>
      <c r="J10" s="167"/>
      <c r="K10" s="167"/>
    </row>
    <row r="11" spans="1:11" ht="20.25" customHeight="1">
      <c r="A11" s="470" t="s">
        <v>309</v>
      </c>
      <c r="B11" s="159">
        <v>0.6</v>
      </c>
      <c r="C11" s="159">
        <v>0.6</v>
      </c>
      <c r="D11" s="159">
        <v>0.6</v>
      </c>
      <c r="E11" s="159">
        <v>0.6</v>
      </c>
      <c r="F11" s="159">
        <v>0.6</v>
      </c>
      <c r="G11" s="159">
        <v>0.6</v>
      </c>
      <c r="H11" s="159">
        <v>0.6</v>
      </c>
      <c r="I11" s="159">
        <v>0.6</v>
      </c>
      <c r="J11" s="159">
        <v>0.6</v>
      </c>
      <c r="K11" s="159">
        <v>0.6</v>
      </c>
    </row>
    <row r="12" spans="1:11" ht="20.25" customHeight="1">
      <c r="A12" s="471"/>
      <c r="B12" s="66">
        <f>B2*B11</f>
        <v>0</v>
      </c>
      <c r="C12" s="66">
        <f t="shared" ref="C12:K12" si="5">C2*C11</f>
        <v>0</v>
      </c>
      <c r="D12" s="66">
        <f t="shared" si="5"/>
        <v>0</v>
      </c>
      <c r="E12" s="66">
        <f t="shared" si="5"/>
        <v>0</v>
      </c>
      <c r="F12" s="66">
        <f t="shared" si="5"/>
        <v>0</v>
      </c>
      <c r="G12" s="66">
        <f t="shared" si="5"/>
        <v>0</v>
      </c>
      <c r="H12" s="66">
        <f t="shared" si="5"/>
        <v>0</v>
      </c>
      <c r="I12" s="66">
        <f t="shared" si="5"/>
        <v>0</v>
      </c>
      <c r="J12" s="66">
        <f t="shared" si="5"/>
        <v>0</v>
      </c>
      <c r="K12" s="66">
        <f t="shared" si="5"/>
        <v>0</v>
      </c>
    </row>
    <row r="13" spans="1:11" ht="20.25" customHeight="1">
      <c r="A13" s="271" t="s">
        <v>176</v>
      </c>
      <c r="B13" s="167"/>
      <c r="C13" s="167"/>
      <c r="D13" s="167"/>
      <c r="E13" s="167"/>
      <c r="F13" s="167"/>
      <c r="G13" s="167"/>
      <c r="H13" s="167"/>
      <c r="I13" s="167"/>
      <c r="J13" s="167"/>
      <c r="K13" s="167"/>
    </row>
    <row r="14" spans="1:11" ht="20.25" customHeight="1">
      <c r="A14" s="3" t="s">
        <v>177</v>
      </c>
      <c r="B14" s="69">
        <f>B7-SUM(B9,B10,B12,B13)</f>
        <v>0</v>
      </c>
      <c r="C14" s="69">
        <f t="shared" ref="C14:K14" si="6">C7-SUM(C9,C10,C12,C13)</f>
        <v>0</v>
      </c>
      <c r="D14" s="69">
        <f t="shared" si="6"/>
        <v>0</v>
      </c>
      <c r="E14" s="69">
        <f t="shared" si="6"/>
        <v>0</v>
      </c>
      <c r="F14" s="69">
        <f t="shared" si="6"/>
        <v>0</v>
      </c>
      <c r="G14" s="69">
        <f t="shared" si="6"/>
        <v>0</v>
      </c>
      <c r="H14" s="69">
        <f t="shared" si="6"/>
        <v>0</v>
      </c>
      <c r="I14" s="69">
        <f t="shared" si="6"/>
        <v>0</v>
      </c>
      <c r="J14" s="69">
        <f t="shared" si="6"/>
        <v>0</v>
      </c>
      <c r="K14" s="69">
        <f t="shared" si="6"/>
        <v>0</v>
      </c>
    </row>
    <row r="15" spans="1:11" ht="20.25" customHeight="1"/>
    <row r="16" spans="1:11" s="162" customFormat="1" ht="20.25" customHeight="1">
      <c r="A16" s="161"/>
      <c r="B16" s="213" t="s">
        <v>306</v>
      </c>
      <c r="C16" s="213" t="s">
        <v>22</v>
      </c>
      <c r="D16" s="213" t="s">
        <v>23</v>
      </c>
      <c r="E16" s="213" t="s">
        <v>24</v>
      </c>
      <c r="F16" s="213" t="s">
        <v>25</v>
      </c>
      <c r="G16" s="213" t="s">
        <v>26</v>
      </c>
      <c r="H16" s="213" t="s">
        <v>27</v>
      </c>
      <c r="I16" s="213" t="s">
        <v>28</v>
      </c>
      <c r="J16" s="213" t="s">
        <v>29</v>
      </c>
      <c r="K16" s="213" t="s">
        <v>30</v>
      </c>
    </row>
    <row r="17" spans="1:11" s="162" customFormat="1" ht="20.25" customHeight="1">
      <c r="A17" s="163" t="s">
        <v>181</v>
      </c>
      <c r="B17" s="164">
        <v>0.22</v>
      </c>
      <c r="C17" s="164">
        <f>B17</f>
        <v>0.22</v>
      </c>
      <c r="D17" s="164">
        <f t="shared" ref="D17:K18" si="7">C17</f>
        <v>0.22</v>
      </c>
      <c r="E17" s="164">
        <f t="shared" si="7"/>
        <v>0.22</v>
      </c>
      <c r="F17" s="164">
        <f t="shared" si="7"/>
        <v>0.22</v>
      </c>
      <c r="G17" s="164">
        <f t="shared" si="7"/>
        <v>0.22</v>
      </c>
      <c r="H17" s="164">
        <f t="shared" si="7"/>
        <v>0.22</v>
      </c>
      <c r="I17" s="164">
        <f t="shared" si="7"/>
        <v>0.22</v>
      </c>
      <c r="J17" s="164">
        <f t="shared" si="7"/>
        <v>0.22</v>
      </c>
      <c r="K17" s="164">
        <f t="shared" si="7"/>
        <v>0.22</v>
      </c>
    </row>
    <row r="18" spans="1:11" s="162" customFormat="1" ht="20.25" customHeight="1">
      <c r="A18" s="163" t="s">
        <v>169</v>
      </c>
      <c r="B18" s="164">
        <v>0.22</v>
      </c>
      <c r="C18" s="164">
        <f>B18</f>
        <v>0.22</v>
      </c>
      <c r="D18" s="164">
        <f t="shared" si="7"/>
        <v>0.22</v>
      </c>
      <c r="E18" s="164">
        <f t="shared" si="7"/>
        <v>0.22</v>
      </c>
      <c r="F18" s="164">
        <f t="shared" si="7"/>
        <v>0.22</v>
      </c>
      <c r="G18" s="164">
        <f t="shared" si="7"/>
        <v>0.22</v>
      </c>
      <c r="H18" s="164">
        <f t="shared" si="7"/>
        <v>0.22</v>
      </c>
      <c r="I18" s="164">
        <f t="shared" si="7"/>
        <v>0.22</v>
      </c>
      <c r="J18" s="164">
        <f t="shared" si="7"/>
        <v>0.22</v>
      </c>
      <c r="K18" s="164">
        <f t="shared" si="7"/>
        <v>0.22</v>
      </c>
    </row>
    <row r="19" spans="1:11" ht="20.25" customHeight="1">
      <c r="A19" s="157"/>
      <c r="B19" s="173"/>
    </row>
    <row r="20" spans="1:11" ht="20.25" customHeight="1">
      <c r="A20" s="165" t="s">
        <v>307</v>
      </c>
      <c r="B20" s="166" t="s">
        <v>170</v>
      </c>
    </row>
    <row r="21" spans="1:11" ht="20.25" customHeight="1">
      <c r="A21" s="165" t="s">
        <v>308</v>
      </c>
      <c r="B21" s="166" t="s">
        <v>170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B4:K4 C6:K6 C12:C14 C9:C10 D9:K10 B9:B10 B12:B14 C7:F7" emptyCellReference="1"/>
  </ignoredErrors>
</worksheet>
</file>

<file path=xl/worksheets/sheet15.xml><?xml version="1.0" encoding="utf-8"?>
<worksheet xmlns="http://schemas.openxmlformats.org/spreadsheetml/2006/main" xmlns:r="http://schemas.openxmlformats.org/officeDocument/2006/relationships">
  <dimension ref="A1:K14"/>
  <sheetViews>
    <sheetView zoomScaleNormal="100" workbookViewId="0">
      <selection activeCell="A15" sqref="A15"/>
    </sheetView>
  </sheetViews>
  <sheetFormatPr defaultRowHeight="10.5"/>
  <cols>
    <col min="1" max="1" width="46.85546875" style="104" customWidth="1"/>
    <col min="2" max="11" width="12.28515625" style="94" customWidth="1"/>
    <col min="12" max="16384" width="9.140625" style="94"/>
  </cols>
  <sheetData>
    <row r="1" spans="1:11" ht="30.75" customHeight="1">
      <c r="A1" s="3" t="s">
        <v>295</v>
      </c>
      <c r="B1" s="264" t="s">
        <v>21</v>
      </c>
      <c r="C1" s="264" t="s">
        <v>22</v>
      </c>
      <c r="D1" s="264" t="s">
        <v>23</v>
      </c>
      <c r="E1" s="264" t="s">
        <v>24</v>
      </c>
      <c r="F1" s="264" t="s">
        <v>25</v>
      </c>
      <c r="G1" s="264" t="s">
        <v>26</v>
      </c>
      <c r="H1" s="264" t="s">
        <v>27</v>
      </c>
      <c r="I1" s="264" t="s">
        <v>28</v>
      </c>
      <c r="J1" s="264" t="s">
        <v>29</v>
      </c>
      <c r="K1" s="213" t="s">
        <v>30</v>
      </c>
    </row>
    <row r="2" spans="1:11" ht="27" customHeight="1">
      <c r="A2" s="287" t="s">
        <v>155</v>
      </c>
      <c r="B2" s="153">
        <f>'ΥΦΙΣΤΑΜΕΝΕΣ ΔΑΝΕΙΑΚΕΣ ΥΠΟΧΡ'!I14</f>
        <v>0</v>
      </c>
      <c r="C2" s="153">
        <f>'ΥΦΙΣΤΑΜΕΝΕΣ ΔΑΝΕΙΑΚΕΣ ΥΠΟΧΡ'!J14</f>
        <v>0</v>
      </c>
      <c r="D2" s="153">
        <f>'ΥΦΙΣΤΑΜΕΝΕΣ ΔΑΝΕΙΑΚΕΣ ΥΠΟΧΡ'!K14</f>
        <v>0</v>
      </c>
      <c r="E2" s="153">
        <f>'ΥΦΙΣΤΑΜΕΝΕΣ ΔΑΝΕΙΑΚΕΣ ΥΠΟΧΡ'!L14</f>
        <v>0</v>
      </c>
      <c r="F2" s="153">
        <f>'ΥΦΙΣΤΑΜΕΝΕΣ ΔΑΝΕΙΑΚΕΣ ΥΠΟΧΡ'!M14</f>
        <v>0</v>
      </c>
      <c r="G2" s="153">
        <f>'ΥΦΙΣΤΑΜΕΝΕΣ ΔΑΝΕΙΑΚΕΣ ΥΠΟΧΡ'!N14</f>
        <v>0</v>
      </c>
      <c r="H2" s="153">
        <f>'ΥΦΙΣΤΑΜΕΝΕΣ ΔΑΝΕΙΑΚΕΣ ΥΠΟΧΡ'!O14</f>
        <v>0</v>
      </c>
      <c r="I2" s="153">
        <f>'ΥΦΙΣΤΑΜΕΝΕΣ ΔΑΝΕΙΑΚΕΣ ΥΠΟΧΡ'!P14</f>
        <v>0</v>
      </c>
      <c r="J2" s="153">
        <f>'ΥΦΙΣΤΑΜΕΝΕΣ ΔΑΝΕΙΑΚΕΣ ΥΠΟΧΡ'!Q14</f>
        <v>0</v>
      </c>
      <c r="K2" s="153">
        <f>'ΥΦΙΣΤΑΜΕΝΕΣ ΔΑΝΕΙΑΚΕΣ ΥΠΟΧΡ'!R14</f>
        <v>0</v>
      </c>
    </row>
    <row r="3" spans="1:11" ht="27" customHeight="1">
      <c r="A3" s="287" t="s">
        <v>154</v>
      </c>
      <c r="B3" s="153">
        <f>'ΜΑΚΡΟΠΡΟΘΕΣΜΟ ΔΑΝΕΙΟ '!B76</f>
        <v>0</v>
      </c>
      <c r="C3" s="153">
        <f>'ΜΑΚΡΟΠΡΟΘΕΣΜΟ ΔΑΝΕΙΟ '!C76</f>
        <v>0</v>
      </c>
      <c r="D3" s="153">
        <f>'ΜΑΚΡΟΠΡΟΘΕΣΜΟ ΔΑΝΕΙΟ '!D76</f>
        <v>0</v>
      </c>
      <c r="E3" s="153">
        <f>'ΜΑΚΡΟΠΡΟΘΕΣΜΟ ΔΑΝΕΙΟ '!E76</f>
        <v>0</v>
      </c>
      <c r="F3" s="153">
        <f>'ΜΑΚΡΟΠΡΟΘΕΣΜΟ ΔΑΝΕΙΟ '!F76</f>
        <v>0</v>
      </c>
      <c r="G3" s="153">
        <f>'ΜΑΚΡΟΠΡΟΘΕΣΜΟ ΔΑΝΕΙΟ '!G76</f>
        <v>0</v>
      </c>
      <c r="H3" s="153">
        <f>'ΜΑΚΡΟΠΡΟΘΕΣΜΟ ΔΑΝΕΙΟ '!H76</f>
        <v>0</v>
      </c>
      <c r="I3" s="153">
        <f>'ΜΑΚΡΟΠΡΟΘΕΣΜΟ ΔΑΝΕΙΟ '!I76</f>
        <v>0</v>
      </c>
      <c r="J3" s="153">
        <f>'ΜΑΚΡΟΠΡΟΘΕΣΜΟ ΔΑΝΕΙΟ '!J76</f>
        <v>0</v>
      </c>
      <c r="K3" s="153">
        <f>'ΜΑΚΡΟΠΡΟΘΕΣΜΟ ΔΑΝΕΙΟ '!K76</f>
        <v>0</v>
      </c>
    </row>
    <row r="4" spans="1:11" ht="27" customHeight="1">
      <c r="A4" s="287" t="s">
        <v>156</v>
      </c>
      <c r="B4" s="153">
        <f>'ΥΦΙΣΤΑΜΕΝΕΣ ΔΑΝΕΙΑΚΕΣ ΥΠΟΧΡ'!I13</f>
        <v>0</v>
      </c>
      <c r="C4" s="153">
        <f>'ΥΦΙΣΤΑΜΕΝΕΣ ΔΑΝΕΙΑΚΕΣ ΥΠΟΧΡ'!J13</f>
        <v>0</v>
      </c>
      <c r="D4" s="153">
        <f>'ΥΦΙΣΤΑΜΕΝΕΣ ΔΑΝΕΙΑΚΕΣ ΥΠΟΧΡ'!K13</f>
        <v>0</v>
      </c>
      <c r="E4" s="153">
        <f>'ΥΦΙΣΤΑΜΕΝΕΣ ΔΑΝΕΙΑΚΕΣ ΥΠΟΧΡ'!L13</f>
        <v>0</v>
      </c>
      <c r="F4" s="153">
        <f>'ΥΦΙΣΤΑΜΕΝΕΣ ΔΑΝΕΙΑΚΕΣ ΥΠΟΧΡ'!M13</f>
        <v>0</v>
      </c>
      <c r="G4" s="153">
        <f>'ΥΦΙΣΤΑΜΕΝΕΣ ΔΑΝΕΙΑΚΕΣ ΥΠΟΧΡ'!N13</f>
        <v>0</v>
      </c>
      <c r="H4" s="153">
        <f>'ΥΦΙΣΤΑΜΕΝΕΣ ΔΑΝΕΙΑΚΕΣ ΥΠΟΧΡ'!O13</f>
        <v>0</v>
      </c>
      <c r="I4" s="153">
        <f>'ΥΦΙΣΤΑΜΕΝΕΣ ΔΑΝΕΙΑΚΕΣ ΥΠΟΧΡ'!P13</f>
        <v>0</v>
      </c>
      <c r="J4" s="153">
        <f>'ΥΦΙΣΤΑΜΕΝΕΣ ΔΑΝΕΙΑΚΕΣ ΥΠΟΧΡ'!Q13</f>
        <v>0</v>
      </c>
      <c r="K4" s="153">
        <f>'ΥΦΙΣΤΑΜΕΝΕΣ ΔΑΝΕΙΑΚΕΣ ΥΠΟΧΡ'!R13</f>
        <v>0</v>
      </c>
    </row>
    <row r="5" spans="1:11" ht="27" customHeight="1">
      <c r="A5" s="287" t="s">
        <v>95</v>
      </c>
      <c r="B5" s="153">
        <f>'ΜΑΚΡΟΠΡΟΘΕΣΜΟ ΔΑΝΕΙΟ '!B75</f>
        <v>0</v>
      </c>
      <c r="C5" s="153">
        <f>'ΜΑΚΡΟΠΡΟΘΕΣΜΟ ΔΑΝΕΙΟ '!C75</f>
        <v>0</v>
      </c>
      <c r="D5" s="153">
        <f>'ΜΑΚΡΟΠΡΟΘΕΣΜΟ ΔΑΝΕΙΟ '!D75</f>
        <v>0</v>
      </c>
      <c r="E5" s="153">
        <f>'ΜΑΚΡΟΠΡΟΘΕΣΜΟ ΔΑΝΕΙΟ '!E75</f>
        <v>0</v>
      </c>
      <c r="F5" s="153">
        <f>'ΜΑΚΡΟΠΡΟΘΕΣΜΟ ΔΑΝΕΙΟ '!F75</f>
        <v>0</v>
      </c>
      <c r="G5" s="153">
        <f>'ΜΑΚΡΟΠΡΟΘΕΣΜΟ ΔΑΝΕΙΟ '!G75</f>
        <v>0</v>
      </c>
      <c r="H5" s="153">
        <f>'ΜΑΚΡΟΠΡΟΘΕΣΜΟ ΔΑΝΕΙΟ '!H75</f>
        <v>0</v>
      </c>
      <c r="I5" s="153">
        <f>'ΜΑΚΡΟΠΡΟΘΕΣΜΟ ΔΑΝΕΙΟ '!I75</f>
        <v>0</v>
      </c>
      <c r="J5" s="153">
        <f>'ΜΑΚΡΟΠΡΟΘΕΣΜΟ ΔΑΝΕΙΟ '!J75</f>
        <v>0</v>
      </c>
      <c r="K5" s="153">
        <f>'ΜΑΚΡΟΠΡΟΘΕΣΜΟ ΔΑΝΕΙΟ '!K75</f>
        <v>0</v>
      </c>
    </row>
    <row r="6" spans="1:11" ht="27" customHeight="1">
      <c r="A6" s="287" t="s">
        <v>291</v>
      </c>
      <c r="B6" s="153">
        <f>'ΚΕΦΑΛΑΙΟ ΚΙΝΗΣΗΣ'!C29</f>
        <v>0</v>
      </c>
      <c r="C6" s="153">
        <f>'ΚΕΦΑΛΑΙΟ ΚΙΝΗΣΗΣ'!D29</f>
        <v>0</v>
      </c>
      <c r="D6" s="153">
        <f>'ΚΕΦΑΛΑΙΟ ΚΙΝΗΣΗΣ'!E29</f>
        <v>0</v>
      </c>
      <c r="E6" s="153">
        <f>'ΚΕΦΑΛΑΙΟ ΚΙΝΗΣΗΣ'!F29</f>
        <v>0</v>
      </c>
      <c r="F6" s="153">
        <f>'ΚΕΦΑΛΑΙΟ ΚΙΝΗΣΗΣ'!G29</f>
        <v>0</v>
      </c>
      <c r="G6" s="153">
        <f>'ΚΕΦΑΛΑΙΟ ΚΙΝΗΣΗΣ'!H29</f>
        <v>0</v>
      </c>
      <c r="H6" s="153">
        <f>'ΚΕΦΑΛΑΙΟ ΚΙΝΗΣΗΣ'!I29</f>
        <v>0</v>
      </c>
      <c r="I6" s="153">
        <f>'ΚΕΦΑΛΑΙΟ ΚΙΝΗΣΗΣ'!J29</f>
        <v>0</v>
      </c>
      <c r="J6" s="153">
        <f>'ΚΕΦΑΛΑΙΟ ΚΙΝΗΣΗΣ'!K29</f>
        <v>0</v>
      </c>
      <c r="K6" s="153">
        <f>'ΚΕΦΑΛΑΙΟ ΚΙΝΗΣΗΣ'!L29</f>
        <v>0</v>
      </c>
    </row>
    <row r="7" spans="1:11" ht="27" customHeight="1">
      <c r="A7" s="287" t="s">
        <v>157</v>
      </c>
      <c r="B7" s="189">
        <f>'ΤΟΚΟΧΡΕΟΛΥΣΙΑ ΔΑΝΕΙΩΝ'!B7</f>
        <v>0</v>
      </c>
      <c r="C7" s="189">
        <f>'ΤΟΚΟΧΡΕΟΛΥΣΙΑ ΔΑΝΕΙΩΝ'!C7</f>
        <v>0</v>
      </c>
      <c r="D7" s="189">
        <f>'ΤΟΚΟΧΡΕΟΛΥΣΙΑ ΔΑΝΕΙΩΝ'!D7</f>
        <v>0</v>
      </c>
      <c r="E7" s="189">
        <f>'ΤΟΚΟΧΡΕΟΛΥΣΙΑ ΔΑΝΕΙΩΝ'!E7</f>
        <v>0</v>
      </c>
      <c r="F7" s="189">
        <f>'ΤΟΚΟΧΡΕΟΛΥΣΙΑ ΔΑΝΕΙΩΝ'!F7</f>
        <v>0</v>
      </c>
      <c r="G7" s="189">
        <f>'ΤΟΚΟΧΡΕΟΛΥΣΙΑ ΔΑΝΕΙΩΝ'!G7</f>
        <v>0</v>
      </c>
      <c r="H7" s="189">
        <f>'ΤΟΚΟΧΡΕΟΛΥΣΙΑ ΔΑΝΕΙΩΝ'!H7</f>
        <v>0</v>
      </c>
      <c r="I7" s="189">
        <f>'ΤΟΚΟΧΡΕΟΛΥΣΙΑ ΔΑΝΕΙΩΝ'!I7</f>
        <v>0</v>
      </c>
      <c r="J7" s="189">
        <f>'ΤΟΚΟΧΡΕΟΛΥΣΙΑ ΔΑΝΕΙΩΝ'!J7</f>
        <v>0</v>
      </c>
      <c r="K7" s="189">
        <f>'ΤΟΚΟΧΡΕΟΛΥΣΙΑ ΔΑΝΕΙΩΝ'!K7</f>
        <v>0</v>
      </c>
    </row>
    <row r="8" spans="1:11" ht="27" customHeight="1">
      <c r="A8" s="287" t="s">
        <v>159</v>
      </c>
      <c r="B8" s="153">
        <f>SUM('ΥΦΙΣΤΑΜΕΝΕΣ ΔΑΝΕΙΑΚΕΣ ΥΠΟΧΡ'!I47:I49)</f>
        <v>0</v>
      </c>
      <c r="C8" s="153">
        <f>SUM('ΥΦΙΣΤΑΜΕΝΕΣ ΔΑΝΕΙΑΚΕΣ ΥΠΟΧΡ'!J47:J49)</f>
        <v>0</v>
      </c>
      <c r="D8" s="153">
        <f>SUM('ΥΦΙΣΤΑΜΕΝΕΣ ΔΑΝΕΙΑΚΕΣ ΥΠΟΧΡ'!K47:K49)</f>
        <v>0</v>
      </c>
      <c r="E8" s="153">
        <f>SUM('ΥΦΙΣΤΑΜΕΝΕΣ ΔΑΝΕΙΑΚΕΣ ΥΠΟΧΡ'!L47:L49)</f>
        <v>0</v>
      </c>
      <c r="F8" s="153">
        <f>SUM('ΥΦΙΣΤΑΜΕΝΕΣ ΔΑΝΕΙΑΚΕΣ ΥΠΟΧΡ'!M47:M49)</f>
        <v>0</v>
      </c>
      <c r="G8" s="153">
        <f>SUM('ΥΦΙΣΤΑΜΕΝΕΣ ΔΑΝΕΙΑΚΕΣ ΥΠΟΧΡ'!N47:N49)</f>
        <v>0</v>
      </c>
      <c r="H8" s="153">
        <f>SUM('ΥΦΙΣΤΑΜΕΝΕΣ ΔΑΝΕΙΑΚΕΣ ΥΠΟΧΡ'!O47:O49)</f>
        <v>0</v>
      </c>
      <c r="I8" s="153">
        <f>SUM('ΥΦΙΣΤΑΜΕΝΕΣ ΔΑΝΕΙΑΚΕΣ ΥΠΟΧΡ'!P47:P49)</f>
        <v>0</v>
      </c>
      <c r="J8" s="153">
        <f>SUM('ΥΦΙΣΤΑΜΕΝΕΣ ΔΑΝΕΙΑΚΕΣ ΥΠΟΧΡ'!Q47:Q49)</f>
        <v>0</v>
      </c>
      <c r="K8" s="153">
        <f>SUM('ΥΦΙΣΤΑΜΕΝΕΣ ΔΑΝΕΙΑΚΕΣ ΥΠΟΧΡ'!R47:R49)</f>
        <v>0</v>
      </c>
    </row>
    <row r="9" spans="1:11" ht="27" customHeight="1">
      <c r="A9" s="287" t="s">
        <v>158</v>
      </c>
      <c r="B9" s="153">
        <f>'LEASING ΕΠΕΝΔΥΤΙΚΟΥ ΣΧΕΔΙΟΥ'!D9</f>
        <v>0</v>
      </c>
      <c r="C9" s="153">
        <f>'LEASING ΕΠΕΝΔΥΤΙΚΟΥ ΣΧΕΔΙΟΥ'!E9</f>
        <v>0</v>
      </c>
      <c r="D9" s="153">
        <f>'LEASING ΕΠΕΝΔΥΤΙΚΟΥ ΣΧΕΔΙΟΥ'!F9</f>
        <v>0</v>
      </c>
      <c r="E9" s="153">
        <f>'LEASING ΕΠΕΝΔΥΤΙΚΟΥ ΣΧΕΔΙΟΥ'!G9</f>
        <v>0</v>
      </c>
      <c r="F9" s="153">
        <f>'LEASING ΕΠΕΝΔΥΤΙΚΟΥ ΣΧΕΔΙΟΥ'!H9</f>
        <v>0</v>
      </c>
      <c r="G9" s="153">
        <f>'LEASING ΕΠΕΝΔΥΤΙΚΟΥ ΣΧΕΔΙΟΥ'!I9</f>
        <v>0</v>
      </c>
      <c r="H9" s="153">
        <f>'LEASING ΕΠΕΝΔΥΤΙΚΟΥ ΣΧΕΔΙΟΥ'!J9</f>
        <v>0</v>
      </c>
      <c r="I9" s="153">
        <f>'LEASING ΕΠΕΝΔΥΤΙΚΟΥ ΣΧΕΔΙΟΥ'!K9</f>
        <v>0</v>
      </c>
      <c r="J9" s="153">
        <f>'LEASING ΕΠΕΝΔΥΤΙΚΟΥ ΣΧΕΔΙΟΥ'!L9</f>
        <v>0</v>
      </c>
      <c r="K9" s="153">
        <f>'LEASING ΕΠΕΝΔΥΤΙΚΟΥ ΣΧΕΔΙΟΥ'!M9</f>
        <v>0</v>
      </c>
    </row>
    <row r="10" spans="1:11" ht="27" customHeight="1">
      <c r="A10" s="77" t="s">
        <v>292</v>
      </c>
      <c r="B10" s="288">
        <f>SUM(B2:B9)</f>
        <v>0</v>
      </c>
      <c r="C10" s="288">
        <f t="shared" ref="C10:K10" si="0">SUM(C2:C9)</f>
        <v>0</v>
      </c>
      <c r="D10" s="288">
        <f t="shared" si="0"/>
        <v>0</v>
      </c>
      <c r="E10" s="288">
        <f t="shared" si="0"/>
        <v>0</v>
      </c>
      <c r="F10" s="288">
        <f t="shared" si="0"/>
        <v>0</v>
      </c>
      <c r="G10" s="288">
        <f t="shared" si="0"/>
        <v>0</v>
      </c>
      <c r="H10" s="288">
        <f t="shared" si="0"/>
        <v>0</v>
      </c>
      <c r="I10" s="288">
        <f t="shared" si="0"/>
        <v>0</v>
      </c>
      <c r="J10" s="288">
        <f t="shared" si="0"/>
        <v>0</v>
      </c>
      <c r="K10" s="288">
        <f t="shared" si="0"/>
        <v>0</v>
      </c>
    </row>
    <row r="11" spans="1:11" ht="27" customHeight="1">
      <c r="A11" s="152" t="s">
        <v>165</v>
      </c>
      <c r="B11" s="288">
        <f>'ΛΜΟΣ ΕΚΜΕΤ ΦΟΡΕΑ '!B11</f>
        <v>0</v>
      </c>
      <c r="C11" s="288">
        <f>'ΛΜΟΣ ΕΚΜΕΤ ΦΟΡΕΑ '!C11</f>
        <v>0</v>
      </c>
      <c r="D11" s="288">
        <f>'ΛΜΟΣ ΕΚΜΕΤ ΦΟΡΕΑ '!D11</f>
        <v>0</v>
      </c>
      <c r="E11" s="288">
        <f>'ΛΜΟΣ ΕΚΜΕΤ ΦΟΡΕΑ '!E11</f>
        <v>0</v>
      </c>
      <c r="F11" s="288">
        <f>'ΛΜΟΣ ΕΚΜΕΤ ΦΟΡΕΑ '!F11</f>
        <v>0</v>
      </c>
      <c r="G11" s="288">
        <f>'ΛΜΟΣ ΕΚΜΕΤ ΦΟΡΕΑ '!G11</f>
        <v>0</v>
      </c>
      <c r="H11" s="288">
        <f>'ΛΜΟΣ ΕΚΜΕΤ ΦΟΡΕΑ '!H11</f>
        <v>0</v>
      </c>
      <c r="I11" s="288">
        <f>'ΛΜΟΣ ΕΚΜΕΤ ΦΟΡΕΑ '!I11</f>
        <v>0</v>
      </c>
      <c r="J11" s="288">
        <f>'ΛΜΟΣ ΕΚΜΕΤ ΦΟΡΕΑ '!J11</f>
        <v>0</v>
      </c>
      <c r="K11" s="288">
        <f>'ΛΜΟΣ ΕΚΜΕΤ ΦΟΡΕΑ '!K11</f>
        <v>0</v>
      </c>
    </row>
    <row r="12" spans="1:11" ht="27" customHeight="1">
      <c r="A12" s="286" t="s">
        <v>293</v>
      </c>
      <c r="B12" s="289" t="e">
        <f>B10/B11</f>
        <v>#DIV/0!</v>
      </c>
      <c r="C12" s="289" t="e">
        <f t="shared" ref="C12:K12" si="1">C10/C11</f>
        <v>#DIV/0!</v>
      </c>
      <c r="D12" s="289" t="e">
        <f t="shared" si="1"/>
        <v>#DIV/0!</v>
      </c>
      <c r="E12" s="289" t="e">
        <f t="shared" si="1"/>
        <v>#DIV/0!</v>
      </c>
      <c r="F12" s="289" t="e">
        <f t="shared" si="1"/>
        <v>#DIV/0!</v>
      </c>
      <c r="G12" s="289" t="e">
        <f t="shared" si="1"/>
        <v>#DIV/0!</v>
      </c>
      <c r="H12" s="289" t="e">
        <f t="shared" si="1"/>
        <v>#DIV/0!</v>
      </c>
      <c r="I12" s="289" t="e">
        <f t="shared" si="1"/>
        <v>#DIV/0!</v>
      </c>
      <c r="J12" s="289" t="e">
        <f t="shared" si="1"/>
        <v>#DIV/0!</v>
      </c>
      <c r="K12" s="289" t="e">
        <f t="shared" si="1"/>
        <v>#DIV/0!</v>
      </c>
    </row>
    <row r="13" spans="1:11" ht="27" customHeight="1">
      <c r="A13" s="286" t="s">
        <v>294</v>
      </c>
      <c r="B13" s="290" t="e">
        <f>AVERAGE(B12:K12)</f>
        <v>#DIV/0!</v>
      </c>
      <c r="C13" s="291"/>
      <c r="D13" s="291"/>
      <c r="E13" s="291"/>
      <c r="F13" s="291"/>
      <c r="G13" s="291"/>
      <c r="H13" s="291"/>
      <c r="I13" s="291"/>
      <c r="J13" s="291"/>
      <c r="K13" s="291"/>
    </row>
    <row r="14" spans="1:11" ht="26.25" customHeight="1">
      <c r="A14" s="497" t="s">
        <v>371</v>
      </c>
      <c r="B14" s="472"/>
      <c r="C14" s="472"/>
      <c r="D14" s="472"/>
      <c r="E14" s="472"/>
      <c r="F14" s="472"/>
      <c r="G14" s="472"/>
      <c r="H14" s="472"/>
      <c r="I14" s="472"/>
      <c r="J14" s="472"/>
      <c r="K14" s="473"/>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Φύλλο13">
    <pageSetUpPr fitToPage="1"/>
  </sheetPr>
  <dimension ref="A1:M26"/>
  <sheetViews>
    <sheetView showGridLines="0" workbookViewId="0">
      <selection activeCell="A27" sqref="A27"/>
    </sheetView>
  </sheetViews>
  <sheetFormatPr defaultRowHeight="10.5"/>
  <cols>
    <col min="1" max="1" width="39.7109375" style="79" customWidth="1"/>
    <col min="2" max="2" width="14.5703125" style="79" customWidth="1"/>
    <col min="3" max="12" width="11" style="79" customWidth="1"/>
    <col min="13" max="16384" width="9.140625" style="79"/>
  </cols>
  <sheetData>
    <row r="1" spans="1:12" ht="23.25" customHeight="1">
      <c r="A1" s="81"/>
      <c r="B1" s="264" t="s">
        <v>86</v>
      </c>
      <c r="C1" s="264" t="s">
        <v>21</v>
      </c>
      <c r="D1" s="264" t="s">
        <v>22</v>
      </c>
      <c r="E1" s="264" t="s">
        <v>23</v>
      </c>
      <c r="F1" s="264" t="s">
        <v>24</v>
      </c>
      <c r="G1" s="264" t="s">
        <v>25</v>
      </c>
      <c r="H1" s="264" t="s">
        <v>26</v>
      </c>
      <c r="I1" s="264" t="s">
        <v>27</v>
      </c>
      <c r="J1" s="264" t="s">
        <v>28</v>
      </c>
      <c r="K1" s="264" t="s">
        <v>29</v>
      </c>
      <c r="L1" s="213" t="s">
        <v>30</v>
      </c>
    </row>
    <row r="2" spans="1:12" s="82" customFormat="1" ht="16.5" customHeight="1">
      <c r="A2" s="91" t="s">
        <v>77</v>
      </c>
      <c r="B2" s="87"/>
      <c r="C2" s="87"/>
      <c r="D2" s="87"/>
      <c r="E2" s="87"/>
      <c r="F2" s="87"/>
      <c r="G2" s="87"/>
      <c r="H2" s="87"/>
      <c r="I2" s="87"/>
      <c r="J2" s="87"/>
      <c r="K2" s="87"/>
      <c r="L2" s="87"/>
    </row>
    <row r="3" spans="1:12" s="84" customFormat="1" ht="18" customHeight="1">
      <c r="A3" s="168" t="s">
        <v>78</v>
      </c>
      <c r="B3" s="83"/>
      <c r="C3" s="83"/>
      <c r="D3" s="83"/>
      <c r="E3" s="83"/>
      <c r="F3" s="83"/>
      <c r="G3" s="83"/>
      <c r="H3" s="83"/>
      <c r="I3" s="83"/>
      <c r="J3" s="83"/>
      <c r="K3" s="83"/>
      <c r="L3" s="83"/>
    </row>
    <row r="4" spans="1:12" s="84" customFormat="1" ht="30" customHeight="1">
      <c r="A4" s="58" t="s">
        <v>165</v>
      </c>
      <c r="B4" s="89"/>
      <c r="C4" s="89">
        <f>'ΛΜΟΣ ΕΚΜΕΤ ΦΟΡΕΑ '!B11</f>
        <v>0</v>
      </c>
      <c r="D4" s="89">
        <f>'ΛΜΟΣ ΕΚΜΕΤ ΦΟΡΕΑ '!C11</f>
        <v>0</v>
      </c>
      <c r="E4" s="89">
        <f>'ΛΜΟΣ ΕΚΜΕΤ ΦΟΡΕΑ '!D11</f>
        <v>0</v>
      </c>
      <c r="F4" s="89">
        <f>'ΛΜΟΣ ΕΚΜΕΤ ΦΟΡΕΑ '!E11</f>
        <v>0</v>
      </c>
      <c r="G4" s="89">
        <f>'ΛΜΟΣ ΕΚΜΕΤ ΦΟΡΕΑ '!F11</f>
        <v>0</v>
      </c>
      <c r="H4" s="89">
        <f>'ΛΜΟΣ ΕΚΜΕΤ ΦΟΡΕΑ '!G11</f>
        <v>0</v>
      </c>
      <c r="I4" s="89">
        <f>'ΛΜΟΣ ΕΚΜΕΤ ΦΟΡΕΑ '!H11</f>
        <v>0</v>
      </c>
      <c r="J4" s="89">
        <f>'ΛΜΟΣ ΕΚΜΕΤ ΦΟΡΕΑ '!I11</f>
        <v>0</v>
      </c>
      <c r="K4" s="89">
        <f>'ΛΜΟΣ ΕΚΜΕΤ ΦΟΡΕΑ '!J11</f>
        <v>0</v>
      </c>
      <c r="L4" s="89">
        <f>'ΛΜΟΣ ΕΚΜΕΤ ΦΟΡΕΑ '!K11</f>
        <v>0</v>
      </c>
    </row>
    <row r="5" spans="1:12" ht="18" customHeight="1">
      <c r="A5" s="169" t="s">
        <v>87</v>
      </c>
      <c r="B5" s="90">
        <f>B4</f>
        <v>0</v>
      </c>
      <c r="C5" s="90">
        <f t="shared" ref="C5:L5" si="0">C4</f>
        <v>0</v>
      </c>
      <c r="D5" s="90">
        <f t="shared" si="0"/>
        <v>0</v>
      </c>
      <c r="E5" s="90">
        <f t="shared" si="0"/>
        <v>0</v>
      </c>
      <c r="F5" s="90">
        <f t="shared" si="0"/>
        <v>0</v>
      </c>
      <c r="G5" s="90">
        <f t="shared" si="0"/>
        <v>0</v>
      </c>
      <c r="H5" s="90">
        <f t="shared" si="0"/>
        <v>0</v>
      </c>
      <c r="I5" s="90">
        <f t="shared" si="0"/>
        <v>0</v>
      </c>
      <c r="J5" s="90">
        <f t="shared" si="0"/>
        <v>0</v>
      </c>
      <c r="K5" s="90">
        <f t="shared" si="0"/>
        <v>0</v>
      </c>
      <c r="L5" s="90">
        <f t="shared" si="0"/>
        <v>0</v>
      </c>
    </row>
    <row r="6" spans="1:12" s="84" customFormat="1" ht="18" customHeight="1">
      <c r="A6" s="77" t="s">
        <v>79</v>
      </c>
      <c r="B6" s="85"/>
      <c r="C6" s="85"/>
      <c r="D6" s="85"/>
      <c r="E6" s="85"/>
      <c r="F6" s="85"/>
      <c r="G6" s="85"/>
      <c r="H6" s="85"/>
      <c r="I6" s="85"/>
      <c r="J6" s="85"/>
      <c r="K6" s="85"/>
      <c r="L6" s="85"/>
    </row>
    <row r="7" spans="1:12" ht="18" customHeight="1">
      <c r="A7" s="170" t="s">
        <v>80</v>
      </c>
      <c r="B7" s="89">
        <f>ΚΟΣΤΟΣ!C33</f>
        <v>0</v>
      </c>
      <c r="C7" s="107"/>
      <c r="D7" s="107"/>
      <c r="E7" s="107"/>
      <c r="F7" s="107"/>
      <c r="G7" s="107"/>
      <c r="H7" s="107"/>
      <c r="I7" s="107"/>
      <c r="J7" s="107"/>
      <c r="K7" s="107"/>
      <c r="L7" s="107"/>
    </row>
    <row r="8" spans="1:12" ht="18" customHeight="1">
      <c r="A8" s="171" t="s">
        <v>160</v>
      </c>
      <c r="B8" s="85"/>
      <c r="C8" s="89">
        <f>'ΚΕΦΑΛΑΙΟ ΚΙΝΗΣΗΣ'!C17</f>
        <v>0</v>
      </c>
      <c r="D8" s="89">
        <f>'ΚΕΦΑΛΑΙΟ ΚΙΝΗΣΗΣ'!D17-'ΚΕΦΑΛΑΙΟ ΚΙΝΗΣΗΣ'!C17</f>
        <v>0</v>
      </c>
      <c r="E8" s="89">
        <f>'ΚΕΦΑΛΑΙΟ ΚΙΝΗΣΗΣ'!E17-'ΚΕΦΑΛΑΙΟ ΚΙΝΗΣΗΣ'!D17</f>
        <v>0</v>
      </c>
      <c r="F8" s="89">
        <f>'ΚΕΦΑΛΑΙΟ ΚΙΝΗΣΗΣ'!F17-'ΚΕΦΑΛΑΙΟ ΚΙΝΗΣΗΣ'!E17</f>
        <v>0</v>
      </c>
      <c r="G8" s="89">
        <f>'ΚΕΦΑΛΑΙΟ ΚΙΝΗΣΗΣ'!G17-'ΚΕΦΑΛΑΙΟ ΚΙΝΗΣΗΣ'!F17</f>
        <v>0</v>
      </c>
      <c r="H8" s="89">
        <f>'ΚΕΦΑΛΑΙΟ ΚΙΝΗΣΗΣ'!H17-'ΚΕΦΑΛΑΙΟ ΚΙΝΗΣΗΣ'!G17</f>
        <v>0</v>
      </c>
      <c r="I8" s="89">
        <f>'ΚΕΦΑΛΑΙΟ ΚΙΝΗΣΗΣ'!I17-'ΚΕΦΑΛΑΙΟ ΚΙΝΗΣΗΣ'!H17</f>
        <v>0</v>
      </c>
      <c r="J8" s="89">
        <f>'ΚΕΦΑΛΑΙΟ ΚΙΝΗΣΗΣ'!J17-'ΚΕΦΑΛΑΙΟ ΚΙΝΗΣΗΣ'!I17</f>
        <v>0</v>
      </c>
      <c r="K8" s="89">
        <f>'ΚΕΦΑΛΑΙΟ ΚΙΝΗΣΗΣ'!K17-'ΚΕΦΑΛΑΙΟ ΚΙΝΗΣΗΣ'!J17</f>
        <v>0</v>
      </c>
      <c r="L8" s="89">
        <f>'ΚΕΦΑΛΑΙΟ ΚΙΝΗΣΗΣ'!L17-'ΚΕΦΑΛΑΙΟ ΚΙΝΗΣΗΣ'!K17</f>
        <v>0</v>
      </c>
    </row>
    <row r="9" spans="1:12" ht="18" customHeight="1">
      <c r="A9" s="169" t="s">
        <v>89</v>
      </c>
      <c r="B9" s="90">
        <f>SUM(B7:B8)</f>
        <v>0</v>
      </c>
      <c r="C9" s="90">
        <f t="shared" ref="C9:L9" si="1">SUM(C7:C8)</f>
        <v>0</v>
      </c>
      <c r="D9" s="90">
        <f t="shared" si="1"/>
        <v>0</v>
      </c>
      <c r="E9" s="90">
        <f t="shared" si="1"/>
        <v>0</v>
      </c>
      <c r="F9" s="90">
        <f t="shared" si="1"/>
        <v>0</v>
      </c>
      <c r="G9" s="90">
        <f t="shared" si="1"/>
        <v>0</v>
      </c>
      <c r="H9" s="90">
        <f t="shared" si="1"/>
        <v>0</v>
      </c>
      <c r="I9" s="90">
        <f t="shared" si="1"/>
        <v>0</v>
      </c>
      <c r="J9" s="90">
        <f t="shared" si="1"/>
        <v>0</v>
      </c>
      <c r="K9" s="90">
        <f t="shared" si="1"/>
        <v>0</v>
      </c>
      <c r="L9" s="90">
        <f t="shared" si="1"/>
        <v>0</v>
      </c>
    </row>
    <row r="10" spans="1:12" ht="18" customHeight="1">
      <c r="A10" s="172" t="s">
        <v>81</v>
      </c>
      <c r="B10" s="90">
        <f>B5-B9</f>
        <v>0</v>
      </c>
      <c r="C10" s="90">
        <f t="shared" ref="C10:L10" si="2">C5-C9</f>
        <v>0</v>
      </c>
      <c r="D10" s="90">
        <f t="shared" si="2"/>
        <v>0</v>
      </c>
      <c r="E10" s="90">
        <f t="shared" si="2"/>
        <v>0</v>
      </c>
      <c r="F10" s="90">
        <f t="shared" si="2"/>
        <v>0</v>
      </c>
      <c r="G10" s="90">
        <f t="shared" si="2"/>
        <v>0</v>
      </c>
      <c r="H10" s="90">
        <f t="shared" si="2"/>
        <v>0</v>
      </c>
      <c r="I10" s="90">
        <f t="shared" si="2"/>
        <v>0</v>
      </c>
      <c r="J10" s="90">
        <f t="shared" si="2"/>
        <v>0</v>
      </c>
      <c r="K10" s="90">
        <f t="shared" si="2"/>
        <v>0</v>
      </c>
      <c r="L10" s="90">
        <f t="shared" si="2"/>
        <v>0</v>
      </c>
    </row>
    <row r="12" spans="1:12" s="86" customFormat="1" ht="16.5" customHeight="1">
      <c r="A12" s="92" t="s">
        <v>0</v>
      </c>
      <c r="B12" s="88"/>
      <c r="C12" s="88"/>
      <c r="D12" s="88"/>
      <c r="E12" s="88"/>
      <c r="F12" s="88"/>
      <c r="G12" s="88"/>
      <c r="H12" s="88"/>
      <c r="I12" s="88"/>
      <c r="J12" s="88"/>
      <c r="K12" s="88"/>
      <c r="L12" s="88"/>
    </row>
    <row r="13" spans="1:12" s="84" customFormat="1" ht="18" customHeight="1">
      <c r="A13" s="168" t="s">
        <v>82</v>
      </c>
      <c r="B13" s="191"/>
      <c r="C13" s="83"/>
      <c r="D13" s="83"/>
      <c r="E13" s="83"/>
      <c r="F13" s="83"/>
      <c r="G13" s="83"/>
      <c r="H13" s="83"/>
      <c r="I13" s="83"/>
      <c r="J13" s="83"/>
      <c r="K13" s="83"/>
      <c r="L13" s="83"/>
    </row>
    <row r="14" spans="1:12" s="84" customFormat="1" ht="30" customHeight="1">
      <c r="A14" s="58" t="s">
        <v>165</v>
      </c>
      <c r="B14" s="191"/>
      <c r="C14" s="190"/>
      <c r="D14" s="190"/>
      <c r="E14" s="190"/>
      <c r="F14" s="190"/>
      <c r="G14" s="190"/>
      <c r="H14" s="190"/>
      <c r="I14" s="190"/>
      <c r="J14" s="190"/>
      <c r="K14" s="190"/>
      <c r="L14" s="190"/>
    </row>
    <row r="15" spans="1:12" ht="18" customHeight="1">
      <c r="A15" s="169" t="s">
        <v>90</v>
      </c>
      <c r="B15" s="90">
        <f t="shared" ref="B15:L15" si="3">B14</f>
        <v>0</v>
      </c>
      <c r="C15" s="90">
        <f t="shared" si="3"/>
        <v>0</v>
      </c>
      <c r="D15" s="90">
        <f t="shared" si="3"/>
        <v>0</v>
      </c>
      <c r="E15" s="90">
        <f t="shared" si="3"/>
        <v>0</v>
      </c>
      <c r="F15" s="90">
        <f t="shared" si="3"/>
        <v>0</v>
      </c>
      <c r="G15" s="90">
        <f t="shared" si="3"/>
        <v>0</v>
      </c>
      <c r="H15" s="90">
        <f t="shared" si="3"/>
        <v>0</v>
      </c>
      <c r="I15" s="90">
        <f t="shared" si="3"/>
        <v>0</v>
      </c>
      <c r="J15" s="90">
        <f t="shared" si="3"/>
        <v>0</v>
      </c>
      <c r="K15" s="90">
        <f t="shared" si="3"/>
        <v>0</v>
      </c>
      <c r="L15" s="90">
        <f t="shared" si="3"/>
        <v>0</v>
      </c>
    </row>
    <row r="16" spans="1:12" s="84" customFormat="1" ht="18" customHeight="1">
      <c r="A16" s="77" t="s">
        <v>83</v>
      </c>
      <c r="B16" s="174"/>
      <c r="C16" s="174"/>
      <c r="D16" s="174"/>
      <c r="E16" s="174"/>
      <c r="F16" s="174"/>
      <c r="G16" s="174"/>
      <c r="H16" s="174"/>
      <c r="I16" s="174"/>
      <c r="J16" s="174"/>
      <c r="K16" s="174"/>
      <c r="L16" s="174"/>
    </row>
    <row r="17" spans="1:13" ht="18" customHeight="1">
      <c r="A17" s="170" t="s">
        <v>182</v>
      </c>
      <c r="B17" s="174"/>
      <c r="C17" s="174"/>
      <c r="D17" s="174"/>
      <c r="E17" s="174"/>
      <c r="F17" s="174"/>
      <c r="G17" s="174"/>
      <c r="H17" s="174"/>
      <c r="I17" s="174"/>
      <c r="J17" s="174"/>
      <c r="K17" s="174"/>
      <c r="L17" s="174"/>
      <c r="M17" s="84"/>
    </row>
    <row r="18" spans="1:13" ht="18" customHeight="1">
      <c r="A18" s="171" t="s">
        <v>160</v>
      </c>
      <c r="B18" s="174"/>
      <c r="C18" s="89">
        <f>'ΚΕΦΑΛΑΙΟ ΚΙΝΗΣΗΣ'!C8</f>
        <v>0</v>
      </c>
      <c r="D18" s="89">
        <f>'ΚΕΦΑΛΑΙΟ ΚΙΝΗΣΗΣ'!D8-'ΚΕΦΑΛΑΙΟ ΚΙΝΗΣΗΣ'!C8</f>
        <v>0</v>
      </c>
      <c r="E18" s="89">
        <f>'ΚΕΦΑΛΑΙΟ ΚΙΝΗΣΗΣ'!E8-'ΚΕΦΑΛΑΙΟ ΚΙΝΗΣΗΣ'!D8</f>
        <v>0</v>
      </c>
      <c r="F18" s="89">
        <f>'ΚΕΦΑΛΑΙΟ ΚΙΝΗΣΗΣ'!F8-'ΚΕΦΑΛΑΙΟ ΚΙΝΗΣΗΣ'!E8</f>
        <v>0</v>
      </c>
      <c r="G18" s="89">
        <f>'ΚΕΦΑΛΑΙΟ ΚΙΝΗΣΗΣ'!G8-'ΚΕΦΑΛΑΙΟ ΚΙΝΗΣΗΣ'!F8</f>
        <v>0</v>
      </c>
      <c r="H18" s="89">
        <f>'ΚΕΦΑΛΑΙΟ ΚΙΝΗΣΗΣ'!H8-'ΚΕΦΑΛΑΙΟ ΚΙΝΗΣΗΣ'!G8</f>
        <v>0</v>
      </c>
      <c r="I18" s="89">
        <f>'ΚΕΦΑΛΑΙΟ ΚΙΝΗΣΗΣ'!I8-'ΚΕΦΑΛΑΙΟ ΚΙΝΗΣΗΣ'!H8</f>
        <v>0</v>
      </c>
      <c r="J18" s="89">
        <f>'ΚΕΦΑΛΑΙΟ ΚΙΝΗΣΗΣ'!J8-'ΚΕΦΑΛΑΙΟ ΚΙΝΗΣΗΣ'!I8</f>
        <v>0</v>
      </c>
      <c r="K18" s="89">
        <f>'ΚΕΦΑΛΑΙΟ ΚΙΝΗΣΗΣ'!K8-'ΚΕΦΑΛΑΙΟ ΚΙΝΗΣΗΣ'!J8</f>
        <v>0</v>
      </c>
      <c r="L18" s="89">
        <f>'ΚΕΦΑΛΑΙΟ ΚΙΝΗΣΗΣ'!L8-'ΚΕΦΑΛΑΙΟ ΚΙΝΗΣΗΣ'!K8</f>
        <v>0</v>
      </c>
      <c r="M18" s="84"/>
    </row>
    <row r="19" spans="1:13" ht="18" customHeight="1">
      <c r="A19" s="169" t="s">
        <v>88</v>
      </c>
      <c r="B19" s="90">
        <f t="shared" ref="B19:L19" si="4">SUM(B17:B18)</f>
        <v>0</v>
      </c>
      <c r="C19" s="90">
        <f t="shared" si="4"/>
        <v>0</v>
      </c>
      <c r="D19" s="90">
        <f t="shared" si="4"/>
        <v>0</v>
      </c>
      <c r="E19" s="90">
        <f t="shared" si="4"/>
        <v>0</v>
      </c>
      <c r="F19" s="90">
        <f t="shared" si="4"/>
        <v>0</v>
      </c>
      <c r="G19" s="90">
        <f t="shared" si="4"/>
        <v>0</v>
      </c>
      <c r="H19" s="90">
        <f t="shared" si="4"/>
        <v>0</v>
      </c>
      <c r="I19" s="90">
        <f t="shared" si="4"/>
        <v>0</v>
      </c>
      <c r="J19" s="90">
        <f t="shared" si="4"/>
        <v>0</v>
      </c>
      <c r="K19" s="90">
        <f t="shared" si="4"/>
        <v>0</v>
      </c>
      <c r="L19" s="90">
        <f t="shared" si="4"/>
        <v>0</v>
      </c>
    </row>
    <row r="20" spans="1:13" ht="18" customHeight="1">
      <c r="A20" s="172" t="s">
        <v>84</v>
      </c>
      <c r="B20" s="90">
        <f t="shared" ref="B20:L20" si="5">B15-B19</f>
        <v>0</v>
      </c>
      <c r="C20" s="90">
        <f t="shared" si="5"/>
        <v>0</v>
      </c>
      <c r="D20" s="90">
        <f t="shared" si="5"/>
        <v>0</v>
      </c>
      <c r="E20" s="90">
        <f t="shared" si="5"/>
        <v>0</v>
      </c>
      <c r="F20" s="90">
        <f t="shared" si="5"/>
        <v>0</v>
      </c>
      <c r="G20" s="90">
        <f t="shared" si="5"/>
        <v>0</v>
      </c>
      <c r="H20" s="90">
        <f t="shared" si="5"/>
        <v>0</v>
      </c>
      <c r="I20" s="90">
        <f t="shared" si="5"/>
        <v>0</v>
      </c>
      <c r="J20" s="90">
        <f t="shared" si="5"/>
        <v>0</v>
      </c>
      <c r="K20" s="90">
        <f t="shared" si="5"/>
        <v>0</v>
      </c>
      <c r="L20" s="90">
        <f t="shared" si="5"/>
        <v>0</v>
      </c>
    </row>
    <row r="21" spans="1:13" s="86" customFormat="1" ht="18.75" customHeight="1">
      <c r="A21" s="272" t="s">
        <v>85</v>
      </c>
      <c r="B21" s="90">
        <f t="shared" ref="B21:L21" si="6">B10-B20</f>
        <v>0</v>
      </c>
      <c r="C21" s="90">
        <f t="shared" si="6"/>
        <v>0</v>
      </c>
      <c r="D21" s="90">
        <f t="shared" si="6"/>
        <v>0</v>
      </c>
      <c r="E21" s="90">
        <f t="shared" si="6"/>
        <v>0</v>
      </c>
      <c r="F21" s="90">
        <f t="shared" si="6"/>
        <v>0</v>
      </c>
      <c r="G21" s="90">
        <f t="shared" si="6"/>
        <v>0</v>
      </c>
      <c r="H21" s="90">
        <f t="shared" si="6"/>
        <v>0</v>
      </c>
      <c r="I21" s="90">
        <f t="shared" si="6"/>
        <v>0</v>
      </c>
      <c r="J21" s="90">
        <f t="shared" si="6"/>
        <v>0</v>
      </c>
      <c r="K21" s="90">
        <f t="shared" si="6"/>
        <v>0</v>
      </c>
      <c r="L21" s="90">
        <f t="shared" si="6"/>
        <v>0</v>
      </c>
    </row>
    <row r="22" spans="1:13">
      <c r="A22" s="80"/>
      <c r="B22" s="80"/>
      <c r="C22" s="80"/>
      <c r="D22" s="80"/>
      <c r="E22" s="80"/>
      <c r="F22" s="80"/>
      <c r="G22" s="80"/>
      <c r="H22" s="80"/>
      <c r="I22" s="80"/>
      <c r="J22" s="80"/>
      <c r="K22" s="80"/>
      <c r="L22" s="80"/>
    </row>
    <row r="23" spans="1:13" ht="17.25" customHeight="1">
      <c r="A23" s="93" t="s">
        <v>91</v>
      </c>
      <c r="B23" s="240" t="e">
        <f>IRR(B21:L21)</f>
        <v>#NUM!</v>
      </c>
      <c r="C23" s="80"/>
      <c r="D23" s="80"/>
      <c r="E23" s="80"/>
      <c r="F23" s="80"/>
      <c r="G23" s="80"/>
      <c r="H23" s="80"/>
      <c r="I23" s="80"/>
      <c r="J23" s="80"/>
      <c r="K23" s="80"/>
      <c r="L23" s="80"/>
    </row>
    <row r="25" spans="1:13" ht="29.25" customHeight="1">
      <c r="A25" s="106" t="s">
        <v>92</v>
      </c>
      <c r="B25" s="146"/>
      <c r="C25" s="146"/>
      <c r="D25" s="146"/>
      <c r="E25" s="146"/>
      <c r="F25" s="146"/>
      <c r="G25" s="146"/>
      <c r="H25" s="146"/>
      <c r="I25" s="146"/>
      <c r="J25" s="146"/>
      <c r="K25" s="146"/>
      <c r="L25" s="147"/>
    </row>
    <row r="26" spans="1:13" ht="51.75" customHeight="1">
      <c r="A26" s="497" t="s">
        <v>372</v>
      </c>
      <c r="B26" s="474"/>
      <c r="C26" s="474"/>
      <c r="D26" s="474"/>
      <c r="E26" s="474"/>
      <c r="F26" s="474"/>
      <c r="G26" s="474"/>
      <c r="H26" s="474"/>
      <c r="I26" s="474"/>
      <c r="J26" s="474"/>
      <c r="K26" s="474"/>
      <c r="L26" s="475"/>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L9 B15:L15 B19:L19" emptyCellReference="1"/>
  </ignoredErrors>
</worksheet>
</file>

<file path=xl/worksheets/sheet17.xml><?xml version="1.0" encoding="utf-8"?>
<worksheet xmlns="http://schemas.openxmlformats.org/spreadsheetml/2006/main" xmlns:r="http://schemas.openxmlformats.org/officeDocument/2006/relationships">
  <sheetPr>
    <pageSetUpPr fitToPage="1"/>
  </sheetPr>
  <dimension ref="A1:AN61"/>
  <sheetViews>
    <sheetView zoomScaleNormal="100" workbookViewId="0">
      <selection activeCell="X57" sqref="X57"/>
    </sheetView>
  </sheetViews>
  <sheetFormatPr defaultRowHeight="15"/>
  <cols>
    <col min="1" max="1" width="8.5703125" style="293" bestFit="1" customWidth="1"/>
    <col min="2" max="2" width="36.5703125" style="293" customWidth="1"/>
    <col min="3" max="3" width="4.140625" style="328" customWidth="1"/>
    <col min="4" max="14" width="4.140625" style="293" customWidth="1"/>
    <col min="15" max="15" width="13.28515625" style="293" customWidth="1"/>
    <col min="16" max="16" width="15.85546875" style="293" customWidth="1"/>
    <col min="17" max="17" width="12.5703125" style="293" customWidth="1"/>
    <col min="18" max="40" width="9.140625" style="292"/>
    <col min="41" max="16384" width="9.140625" style="293"/>
  </cols>
  <sheetData>
    <row r="1" spans="1:40" ht="46.5" customHeight="1">
      <c r="A1" s="483" t="s">
        <v>326</v>
      </c>
      <c r="B1" s="483"/>
      <c r="C1" s="483"/>
      <c r="D1" s="483"/>
      <c r="E1" s="483"/>
      <c r="F1" s="483"/>
      <c r="G1" s="483"/>
      <c r="H1" s="483"/>
      <c r="I1" s="483"/>
      <c r="J1" s="483"/>
      <c r="K1" s="483"/>
      <c r="L1" s="483"/>
      <c r="M1" s="483"/>
      <c r="N1" s="483"/>
      <c r="O1" s="483"/>
      <c r="P1" s="483"/>
      <c r="Q1" s="483"/>
    </row>
    <row r="2" spans="1:40" ht="64.5" customHeight="1">
      <c r="A2" s="484" t="s">
        <v>363</v>
      </c>
      <c r="B2" s="484"/>
      <c r="C2" s="484"/>
      <c r="D2" s="484"/>
      <c r="E2" s="484"/>
      <c r="F2" s="484"/>
      <c r="G2" s="484"/>
      <c r="H2" s="484"/>
      <c r="I2" s="484"/>
      <c r="J2" s="484"/>
      <c r="K2" s="484"/>
      <c r="L2" s="484"/>
      <c r="M2" s="484"/>
      <c r="N2" s="484"/>
      <c r="O2" s="484"/>
      <c r="P2" s="484"/>
      <c r="Q2" s="484"/>
    </row>
    <row r="3" spans="1:40" ht="13.5" customHeight="1">
      <c r="A3" s="294"/>
      <c r="B3" s="294"/>
      <c r="C3" s="294"/>
      <c r="D3" s="294"/>
      <c r="E3" s="294"/>
      <c r="F3" s="294"/>
      <c r="G3" s="294"/>
      <c r="H3" s="294"/>
      <c r="I3" s="294"/>
      <c r="J3" s="294"/>
      <c r="K3" s="294"/>
      <c r="L3" s="294"/>
      <c r="M3" s="294"/>
      <c r="N3" s="294"/>
      <c r="O3" s="294"/>
      <c r="P3" s="294"/>
      <c r="Q3" s="294"/>
    </row>
    <row r="4" spans="1:40" ht="150.75" customHeight="1">
      <c r="A4" s="485" t="s">
        <v>373</v>
      </c>
      <c r="B4" s="486"/>
      <c r="C4" s="486"/>
      <c r="D4" s="486"/>
      <c r="E4" s="486"/>
      <c r="F4" s="486"/>
      <c r="G4" s="486"/>
      <c r="H4" s="486"/>
      <c r="I4" s="486"/>
      <c r="J4" s="486"/>
      <c r="K4" s="486"/>
      <c r="L4" s="486"/>
      <c r="M4" s="486"/>
      <c r="N4" s="486"/>
      <c r="O4" s="486"/>
      <c r="P4" s="486"/>
      <c r="Q4" s="487"/>
    </row>
    <row r="5" spans="1:40" ht="27" customHeight="1">
      <c r="A5" s="294"/>
      <c r="B5" s="294"/>
      <c r="C5" s="294"/>
      <c r="D5" s="294"/>
      <c r="E5" s="294"/>
      <c r="F5" s="294"/>
      <c r="G5" s="294"/>
      <c r="H5" s="294"/>
      <c r="I5" s="294"/>
      <c r="J5" s="294"/>
      <c r="K5" s="294"/>
      <c r="L5" s="294"/>
      <c r="M5" s="294"/>
      <c r="N5" s="294"/>
      <c r="O5" s="294"/>
      <c r="P5" s="294"/>
      <c r="Q5" s="294"/>
    </row>
    <row r="6" spans="1:40" ht="27" customHeight="1">
      <c r="B6" s="329" t="s">
        <v>364</v>
      </c>
      <c r="C6" s="488"/>
      <c r="D6" s="488"/>
      <c r="E6" s="488"/>
      <c r="F6" s="488"/>
      <c r="G6" s="488"/>
      <c r="H6" s="488"/>
      <c r="I6" s="488"/>
      <c r="J6" s="488"/>
      <c r="K6" s="488"/>
      <c r="L6" s="488"/>
      <c r="M6" s="488"/>
      <c r="N6" s="488"/>
      <c r="O6" s="488"/>
      <c r="P6" s="488"/>
      <c r="Q6" s="488"/>
    </row>
    <row r="7" spans="1:40" ht="27" customHeight="1">
      <c r="B7" s="329" t="s">
        <v>365</v>
      </c>
      <c r="C7" s="480"/>
      <c r="D7" s="480"/>
      <c r="E7" s="480"/>
      <c r="F7" s="480"/>
      <c r="G7" s="480"/>
      <c r="H7" s="480"/>
      <c r="I7" s="480"/>
      <c r="J7" s="480"/>
      <c r="K7" s="480"/>
      <c r="L7" s="480"/>
      <c r="M7" s="480"/>
      <c r="N7" s="480"/>
      <c r="O7" s="480"/>
      <c r="P7" s="480"/>
      <c r="Q7" s="480"/>
    </row>
    <row r="8" spans="1:40" ht="27" customHeight="1">
      <c r="A8" s="327"/>
      <c r="B8" s="294"/>
      <c r="C8" s="294"/>
      <c r="D8" s="294"/>
      <c r="E8" s="294"/>
      <c r="F8" s="294"/>
      <c r="G8" s="294"/>
      <c r="H8" s="294"/>
      <c r="I8" s="294"/>
      <c r="J8" s="294"/>
      <c r="K8" s="294"/>
      <c r="L8" s="294"/>
      <c r="M8" s="294"/>
      <c r="N8" s="294"/>
      <c r="O8" s="294"/>
      <c r="P8" s="294"/>
      <c r="Q8" s="294"/>
    </row>
    <row r="9" spans="1:40">
      <c r="A9" s="481" t="s">
        <v>327</v>
      </c>
      <c r="B9" s="481"/>
      <c r="C9" s="481"/>
      <c r="D9" s="481"/>
      <c r="E9" s="481"/>
      <c r="F9" s="481"/>
      <c r="G9" s="481"/>
      <c r="H9" s="481"/>
      <c r="I9" s="481"/>
      <c r="J9" s="481"/>
      <c r="K9" s="481"/>
      <c r="L9" s="481"/>
      <c r="M9" s="481"/>
      <c r="N9" s="481"/>
      <c r="O9" s="481"/>
      <c r="P9" s="481"/>
      <c r="Q9" s="481"/>
    </row>
    <row r="10" spans="1:40" ht="27.75" customHeight="1">
      <c r="A10" s="295"/>
      <c r="B10" s="295"/>
      <c r="C10" s="476" t="s">
        <v>328</v>
      </c>
      <c r="D10" s="482"/>
      <c r="E10" s="482"/>
      <c r="F10" s="476" t="s">
        <v>329</v>
      </c>
      <c r="G10" s="482"/>
      <c r="H10" s="482"/>
      <c r="I10" s="476" t="s">
        <v>330</v>
      </c>
      <c r="J10" s="482"/>
      <c r="K10" s="482"/>
      <c r="L10" s="476" t="s">
        <v>331</v>
      </c>
      <c r="M10" s="482"/>
      <c r="N10" s="482"/>
      <c r="O10" s="296"/>
      <c r="P10" s="296"/>
      <c r="Q10" s="297"/>
    </row>
    <row r="11" spans="1:40" ht="60" customHeight="1">
      <c r="A11" s="298" t="s">
        <v>332</v>
      </c>
      <c r="B11" s="298" t="s">
        <v>333</v>
      </c>
      <c r="C11" s="299" t="s">
        <v>334</v>
      </c>
      <c r="D11" s="299" t="s">
        <v>335</v>
      </c>
      <c r="E11" s="299" t="s">
        <v>336</v>
      </c>
      <c r="F11" s="299" t="s">
        <v>337</v>
      </c>
      <c r="G11" s="299" t="s">
        <v>336</v>
      </c>
      <c r="H11" s="299" t="s">
        <v>334</v>
      </c>
      <c r="I11" s="299" t="s">
        <v>334</v>
      </c>
      <c r="J11" s="299" t="s">
        <v>337</v>
      </c>
      <c r="K11" s="299" t="s">
        <v>338</v>
      </c>
      <c r="L11" s="299" t="s">
        <v>339</v>
      </c>
      <c r="M11" s="299" t="s">
        <v>340</v>
      </c>
      <c r="N11" s="299" t="s">
        <v>341</v>
      </c>
      <c r="O11" s="300" t="s">
        <v>342</v>
      </c>
      <c r="P11" s="300" t="s">
        <v>343</v>
      </c>
      <c r="Q11" s="298" t="s">
        <v>344</v>
      </c>
    </row>
    <row r="12" spans="1:40">
      <c r="A12" s="301">
        <v>1</v>
      </c>
      <c r="B12" s="302" t="s">
        <v>345</v>
      </c>
      <c r="C12" s="303">
        <v>0</v>
      </c>
      <c r="D12" s="304">
        <v>0</v>
      </c>
      <c r="E12" s="304">
        <v>0</v>
      </c>
      <c r="F12" s="304">
        <v>0</v>
      </c>
      <c r="G12" s="304">
        <v>0</v>
      </c>
      <c r="H12" s="304">
        <v>0</v>
      </c>
      <c r="I12" s="304">
        <v>0</v>
      </c>
      <c r="J12" s="304">
        <v>0</v>
      </c>
      <c r="K12" s="304">
        <v>0</v>
      </c>
      <c r="L12" s="304">
        <v>0</v>
      </c>
      <c r="M12" s="304">
        <v>0</v>
      </c>
      <c r="N12" s="304">
        <v>0</v>
      </c>
      <c r="O12" s="305"/>
      <c r="P12" s="305"/>
      <c r="Q12" s="306">
        <f>AVERAGE(C12:N12)</f>
        <v>0</v>
      </c>
    </row>
    <row r="13" spans="1:40" s="310" customFormat="1">
      <c r="A13" s="301">
        <v>2</v>
      </c>
      <c r="B13" s="307" t="s">
        <v>346</v>
      </c>
      <c r="C13" s="308">
        <v>0</v>
      </c>
      <c r="D13" s="309">
        <v>0</v>
      </c>
      <c r="E13" s="309">
        <v>0</v>
      </c>
      <c r="F13" s="309">
        <v>0</v>
      </c>
      <c r="G13" s="309">
        <v>0</v>
      </c>
      <c r="H13" s="309">
        <v>0</v>
      </c>
      <c r="I13" s="309">
        <v>0</v>
      </c>
      <c r="J13" s="309">
        <v>0</v>
      </c>
      <c r="K13" s="309">
        <v>0</v>
      </c>
      <c r="L13" s="309">
        <v>0</v>
      </c>
      <c r="M13" s="309">
        <v>0</v>
      </c>
      <c r="N13" s="309">
        <v>0</v>
      </c>
      <c r="O13" s="305"/>
      <c r="P13" s="305"/>
      <c r="Q13" s="306">
        <f>AVERAGE(C13:N13)*(7/8)</f>
        <v>0</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row>
    <row r="14" spans="1:40" s="310" customFormat="1">
      <c r="A14" s="301">
        <v>3</v>
      </c>
      <c r="B14" s="307" t="s">
        <v>347</v>
      </c>
      <c r="C14" s="308">
        <v>0</v>
      </c>
      <c r="D14" s="309">
        <v>0</v>
      </c>
      <c r="E14" s="309">
        <v>0</v>
      </c>
      <c r="F14" s="309">
        <v>0</v>
      </c>
      <c r="G14" s="309">
        <v>0</v>
      </c>
      <c r="H14" s="309">
        <v>0</v>
      </c>
      <c r="I14" s="309">
        <v>0</v>
      </c>
      <c r="J14" s="309">
        <v>0</v>
      </c>
      <c r="K14" s="309">
        <v>0</v>
      </c>
      <c r="L14" s="309">
        <v>0</v>
      </c>
      <c r="M14" s="309">
        <v>0</v>
      </c>
      <c r="N14" s="309">
        <v>0</v>
      </c>
      <c r="O14" s="305"/>
      <c r="P14" s="305"/>
      <c r="Q14" s="306">
        <f>AVERAGE(C14:N14)*(6/8)</f>
        <v>0</v>
      </c>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s="310" customFormat="1">
      <c r="A15" s="301">
        <v>4</v>
      </c>
      <c r="B15" s="307" t="s">
        <v>348</v>
      </c>
      <c r="C15" s="308">
        <v>0</v>
      </c>
      <c r="D15" s="309">
        <v>0</v>
      </c>
      <c r="E15" s="309">
        <v>0</v>
      </c>
      <c r="F15" s="309">
        <v>0</v>
      </c>
      <c r="G15" s="309">
        <v>0</v>
      </c>
      <c r="H15" s="309">
        <v>0</v>
      </c>
      <c r="I15" s="309">
        <v>0</v>
      </c>
      <c r="J15" s="309">
        <v>0</v>
      </c>
      <c r="K15" s="309">
        <v>0</v>
      </c>
      <c r="L15" s="309">
        <v>0</v>
      </c>
      <c r="M15" s="309">
        <v>0</v>
      </c>
      <c r="N15" s="309">
        <v>0</v>
      </c>
      <c r="O15" s="305"/>
      <c r="P15" s="305"/>
      <c r="Q15" s="306">
        <f>AVERAGE(C15:N15)*(5/8)</f>
        <v>0</v>
      </c>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row>
    <row r="16" spans="1:40" s="310" customFormat="1">
      <c r="A16" s="301">
        <v>5</v>
      </c>
      <c r="B16" s="307" t="s">
        <v>349</v>
      </c>
      <c r="C16" s="308">
        <v>0</v>
      </c>
      <c r="D16" s="309">
        <v>0</v>
      </c>
      <c r="E16" s="309">
        <v>0</v>
      </c>
      <c r="F16" s="309">
        <v>0</v>
      </c>
      <c r="G16" s="309">
        <v>0</v>
      </c>
      <c r="H16" s="309">
        <v>0</v>
      </c>
      <c r="I16" s="309">
        <v>0</v>
      </c>
      <c r="J16" s="309">
        <v>0</v>
      </c>
      <c r="K16" s="309">
        <v>0</v>
      </c>
      <c r="L16" s="309">
        <v>0</v>
      </c>
      <c r="M16" s="309">
        <v>0</v>
      </c>
      <c r="N16" s="309">
        <v>0</v>
      </c>
      <c r="O16" s="305"/>
      <c r="P16" s="305"/>
      <c r="Q16" s="306">
        <f>AVERAGE(C16:N16)*(4/8)</f>
        <v>0</v>
      </c>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row>
    <row r="17" spans="1:40" s="310" customFormat="1">
      <c r="A17" s="301">
        <v>6</v>
      </c>
      <c r="B17" s="307" t="s">
        <v>350</v>
      </c>
      <c r="C17" s="308">
        <v>0</v>
      </c>
      <c r="D17" s="309">
        <v>0</v>
      </c>
      <c r="E17" s="309">
        <v>0</v>
      </c>
      <c r="F17" s="309">
        <v>0</v>
      </c>
      <c r="G17" s="309">
        <v>0</v>
      </c>
      <c r="H17" s="309">
        <v>0</v>
      </c>
      <c r="I17" s="309">
        <v>0</v>
      </c>
      <c r="J17" s="309">
        <v>0</v>
      </c>
      <c r="K17" s="309">
        <v>0</v>
      </c>
      <c r="L17" s="309">
        <v>0</v>
      </c>
      <c r="M17" s="309">
        <v>0</v>
      </c>
      <c r="N17" s="309">
        <v>0</v>
      </c>
      <c r="O17" s="305"/>
      <c r="P17" s="305"/>
      <c r="Q17" s="306">
        <f>AVERAGE(C17:N17)*(3/8)</f>
        <v>0</v>
      </c>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row>
    <row r="18" spans="1:40" s="310" customFormat="1">
      <c r="A18" s="301">
        <v>7</v>
      </c>
      <c r="B18" s="307" t="s">
        <v>351</v>
      </c>
      <c r="C18" s="308">
        <v>0</v>
      </c>
      <c r="D18" s="309">
        <v>0</v>
      </c>
      <c r="E18" s="309">
        <v>0</v>
      </c>
      <c r="F18" s="309">
        <v>0</v>
      </c>
      <c r="G18" s="309">
        <v>0</v>
      </c>
      <c r="H18" s="309">
        <v>0</v>
      </c>
      <c r="I18" s="309">
        <v>0</v>
      </c>
      <c r="J18" s="309">
        <v>0</v>
      </c>
      <c r="K18" s="309">
        <v>0</v>
      </c>
      <c r="L18" s="309">
        <v>0</v>
      </c>
      <c r="M18" s="309">
        <v>0</v>
      </c>
      <c r="N18" s="309">
        <v>0</v>
      </c>
      <c r="O18" s="305"/>
      <c r="P18" s="305"/>
      <c r="Q18" s="306">
        <f>AVERAGE(C18:N18)*(2/8)</f>
        <v>0</v>
      </c>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row>
    <row r="19" spans="1:40" s="310" customFormat="1">
      <c r="A19" s="301">
        <v>8</v>
      </c>
      <c r="B19" s="307" t="s">
        <v>352</v>
      </c>
      <c r="C19" s="308">
        <v>0</v>
      </c>
      <c r="D19" s="309">
        <v>0</v>
      </c>
      <c r="E19" s="309">
        <v>0</v>
      </c>
      <c r="F19" s="309">
        <v>0</v>
      </c>
      <c r="G19" s="309">
        <v>0</v>
      </c>
      <c r="H19" s="309">
        <v>0</v>
      </c>
      <c r="I19" s="309">
        <v>0</v>
      </c>
      <c r="J19" s="309">
        <v>0</v>
      </c>
      <c r="K19" s="309">
        <v>0</v>
      </c>
      <c r="L19" s="309">
        <v>0</v>
      </c>
      <c r="M19" s="309">
        <v>0</v>
      </c>
      <c r="N19" s="309">
        <v>0</v>
      </c>
      <c r="O19" s="305"/>
      <c r="P19" s="305"/>
      <c r="Q19" s="306">
        <f>AVERAGE(C19:N19)*(1/8)</f>
        <v>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row>
    <row r="20" spans="1:40" s="310" customFormat="1" ht="60">
      <c r="A20" s="301">
        <v>9</v>
      </c>
      <c r="B20" s="311" t="s">
        <v>353</v>
      </c>
      <c r="C20" s="477"/>
      <c r="D20" s="478"/>
      <c r="E20" s="478"/>
      <c r="F20" s="478"/>
      <c r="G20" s="478"/>
      <c r="H20" s="478"/>
      <c r="I20" s="478"/>
      <c r="J20" s="478"/>
      <c r="K20" s="478"/>
      <c r="L20" s="478"/>
      <c r="M20" s="478"/>
      <c r="N20" s="479"/>
      <c r="O20" s="312">
        <v>0</v>
      </c>
      <c r="P20" s="305"/>
      <c r="Q20" s="306">
        <f>O20/2080</f>
        <v>0</v>
      </c>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row>
    <row r="21" spans="1:40" ht="45.75" thickBot="1">
      <c r="A21" s="301">
        <v>10</v>
      </c>
      <c r="B21" s="313" t="s">
        <v>354</v>
      </c>
      <c r="C21" s="477"/>
      <c r="D21" s="478"/>
      <c r="E21" s="478"/>
      <c r="F21" s="478"/>
      <c r="G21" s="478"/>
      <c r="H21" s="478"/>
      <c r="I21" s="478"/>
      <c r="J21" s="478"/>
      <c r="K21" s="478"/>
      <c r="L21" s="478"/>
      <c r="M21" s="478"/>
      <c r="N21" s="479"/>
      <c r="O21" s="314"/>
      <c r="P21" s="315">
        <v>0</v>
      </c>
      <c r="Q21" s="306">
        <f>P21/300</f>
        <v>0</v>
      </c>
    </row>
    <row r="22" spans="1:40" s="318" customFormat="1" ht="15.75" thickBot="1">
      <c r="A22" s="489" t="s">
        <v>355</v>
      </c>
      <c r="B22" s="490"/>
      <c r="C22" s="490"/>
      <c r="D22" s="490"/>
      <c r="E22" s="490"/>
      <c r="F22" s="490"/>
      <c r="G22" s="490"/>
      <c r="H22" s="490"/>
      <c r="I22" s="490"/>
      <c r="J22" s="490"/>
      <c r="K22" s="490"/>
      <c r="L22" s="490"/>
      <c r="M22" s="490"/>
      <c r="N22" s="490"/>
      <c r="O22" s="490"/>
      <c r="P22" s="491"/>
      <c r="Q22" s="316">
        <f>SUM(Q12:Q21)</f>
        <v>0</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row>
    <row r="23" spans="1:40" s="318" customFormat="1" ht="27" customHeight="1">
      <c r="A23" s="319"/>
      <c r="B23" s="320"/>
      <c r="C23" s="321"/>
      <c r="D23" s="322"/>
      <c r="E23" s="322"/>
      <c r="F23" s="322"/>
      <c r="G23" s="322"/>
      <c r="H23" s="322"/>
      <c r="I23" s="322"/>
      <c r="J23" s="322"/>
      <c r="K23" s="322"/>
      <c r="L23" s="322"/>
      <c r="M23" s="322"/>
      <c r="N23" s="322"/>
      <c r="O23" s="322"/>
      <c r="P23" s="322"/>
      <c r="Q23" s="323"/>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row>
    <row r="24" spans="1:40" s="318" customFormat="1">
      <c r="A24" s="476" t="s">
        <v>356</v>
      </c>
      <c r="B24" s="476"/>
      <c r="C24" s="476"/>
      <c r="D24" s="476"/>
      <c r="E24" s="476"/>
      <c r="F24" s="476"/>
      <c r="G24" s="476"/>
      <c r="H24" s="476"/>
      <c r="I24" s="476"/>
      <c r="J24" s="476"/>
      <c r="K24" s="476"/>
      <c r="L24" s="476"/>
      <c r="M24" s="476"/>
      <c r="N24" s="476"/>
      <c r="O24" s="476"/>
      <c r="P24" s="476"/>
      <c r="Q24" s="476"/>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row>
    <row r="25" spans="1:40" s="318" customFormat="1" ht="27" customHeight="1">
      <c r="A25" s="295"/>
      <c r="B25" s="295"/>
      <c r="C25" s="476" t="s">
        <v>328</v>
      </c>
      <c r="D25" s="482"/>
      <c r="E25" s="482"/>
      <c r="F25" s="476" t="s">
        <v>329</v>
      </c>
      <c r="G25" s="482"/>
      <c r="H25" s="482"/>
      <c r="I25" s="476" t="s">
        <v>330</v>
      </c>
      <c r="J25" s="482"/>
      <c r="K25" s="482"/>
      <c r="L25" s="476" t="s">
        <v>331</v>
      </c>
      <c r="M25" s="482"/>
      <c r="N25" s="482"/>
      <c r="O25" s="296"/>
      <c r="P25" s="296"/>
      <c r="Q25" s="29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row>
    <row r="26" spans="1:40" s="318" customFormat="1" ht="51">
      <c r="A26" s="298" t="s">
        <v>332</v>
      </c>
      <c r="B26" s="298" t="s">
        <v>333</v>
      </c>
      <c r="C26" s="299" t="s">
        <v>334</v>
      </c>
      <c r="D26" s="299" t="s">
        <v>335</v>
      </c>
      <c r="E26" s="299" t="s">
        <v>336</v>
      </c>
      <c r="F26" s="299" t="s">
        <v>337</v>
      </c>
      <c r="G26" s="299" t="s">
        <v>336</v>
      </c>
      <c r="H26" s="299" t="s">
        <v>334</v>
      </c>
      <c r="I26" s="299" t="s">
        <v>334</v>
      </c>
      <c r="J26" s="299" t="s">
        <v>337</v>
      </c>
      <c r="K26" s="299" t="s">
        <v>338</v>
      </c>
      <c r="L26" s="299" t="s">
        <v>339</v>
      </c>
      <c r="M26" s="299" t="s">
        <v>340</v>
      </c>
      <c r="N26" s="299" t="s">
        <v>341</v>
      </c>
      <c r="O26" s="300" t="s">
        <v>342</v>
      </c>
      <c r="P26" s="300" t="s">
        <v>343</v>
      </c>
      <c r="Q26" s="298" t="s">
        <v>344</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row>
    <row r="27" spans="1:40" s="318" customFormat="1">
      <c r="A27" s="301">
        <v>1</v>
      </c>
      <c r="B27" s="302" t="s">
        <v>345</v>
      </c>
      <c r="C27" s="303">
        <v>0</v>
      </c>
      <c r="D27" s="304">
        <v>0</v>
      </c>
      <c r="E27" s="304">
        <v>0</v>
      </c>
      <c r="F27" s="304">
        <v>0</v>
      </c>
      <c r="G27" s="304">
        <v>0</v>
      </c>
      <c r="H27" s="304">
        <v>0</v>
      </c>
      <c r="I27" s="304">
        <v>0</v>
      </c>
      <c r="J27" s="304">
        <v>0</v>
      </c>
      <c r="K27" s="304">
        <v>0</v>
      </c>
      <c r="L27" s="304">
        <v>0</v>
      </c>
      <c r="M27" s="304">
        <v>0</v>
      </c>
      <c r="N27" s="304">
        <v>0</v>
      </c>
      <c r="O27" s="305"/>
      <c r="P27" s="305"/>
      <c r="Q27" s="306">
        <f>AVERAGE(C27:N27)</f>
        <v>0</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row>
    <row r="28" spans="1:40" s="318" customFormat="1">
      <c r="A28" s="301">
        <v>2</v>
      </c>
      <c r="B28" s="307" t="s">
        <v>346</v>
      </c>
      <c r="C28" s="308">
        <v>0</v>
      </c>
      <c r="D28" s="309">
        <v>0</v>
      </c>
      <c r="E28" s="309">
        <v>0</v>
      </c>
      <c r="F28" s="309">
        <v>0</v>
      </c>
      <c r="G28" s="309">
        <v>0</v>
      </c>
      <c r="H28" s="309">
        <v>0</v>
      </c>
      <c r="I28" s="309">
        <v>0</v>
      </c>
      <c r="J28" s="309">
        <v>0</v>
      </c>
      <c r="K28" s="309">
        <v>0</v>
      </c>
      <c r="L28" s="309">
        <v>0</v>
      </c>
      <c r="M28" s="309">
        <v>0</v>
      </c>
      <c r="N28" s="309">
        <v>0</v>
      </c>
      <c r="O28" s="305"/>
      <c r="P28" s="305"/>
      <c r="Q28" s="306">
        <f>AVERAGE(C28:N28)*(7/8)</f>
        <v>0</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row>
    <row r="29" spans="1:40" s="318" customFormat="1">
      <c r="A29" s="301">
        <v>3</v>
      </c>
      <c r="B29" s="307" t="s">
        <v>347</v>
      </c>
      <c r="C29" s="308">
        <v>0</v>
      </c>
      <c r="D29" s="309">
        <v>0</v>
      </c>
      <c r="E29" s="309">
        <v>0</v>
      </c>
      <c r="F29" s="309">
        <v>0</v>
      </c>
      <c r="G29" s="309">
        <v>0</v>
      </c>
      <c r="H29" s="309">
        <v>0</v>
      </c>
      <c r="I29" s="309">
        <v>0</v>
      </c>
      <c r="J29" s="309">
        <v>0</v>
      </c>
      <c r="K29" s="309">
        <v>0</v>
      </c>
      <c r="L29" s="309">
        <v>0</v>
      </c>
      <c r="M29" s="309">
        <v>0</v>
      </c>
      <c r="N29" s="309">
        <v>0</v>
      </c>
      <c r="O29" s="305"/>
      <c r="P29" s="305"/>
      <c r="Q29" s="306">
        <f>AVERAGE(C29:N29)*(6/8)</f>
        <v>0</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row>
    <row r="30" spans="1:40" s="318" customFormat="1">
      <c r="A30" s="301">
        <v>4</v>
      </c>
      <c r="B30" s="307" t="s">
        <v>348</v>
      </c>
      <c r="C30" s="308">
        <v>0</v>
      </c>
      <c r="D30" s="309">
        <v>0</v>
      </c>
      <c r="E30" s="309">
        <v>0</v>
      </c>
      <c r="F30" s="309">
        <v>0</v>
      </c>
      <c r="G30" s="309">
        <v>0</v>
      </c>
      <c r="H30" s="309">
        <v>0</v>
      </c>
      <c r="I30" s="309">
        <v>0</v>
      </c>
      <c r="J30" s="309">
        <v>0</v>
      </c>
      <c r="K30" s="309">
        <v>0</v>
      </c>
      <c r="L30" s="309">
        <v>0</v>
      </c>
      <c r="M30" s="309">
        <v>0</v>
      </c>
      <c r="N30" s="309">
        <v>0</v>
      </c>
      <c r="O30" s="305"/>
      <c r="P30" s="305"/>
      <c r="Q30" s="306">
        <f>AVERAGE(C30:N30)*(5/8)</f>
        <v>0</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row>
    <row r="31" spans="1:40" s="318" customFormat="1">
      <c r="A31" s="301">
        <v>5</v>
      </c>
      <c r="B31" s="307" t="s">
        <v>349</v>
      </c>
      <c r="C31" s="308">
        <v>0</v>
      </c>
      <c r="D31" s="309">
        <v>0</v>
      </c>
      <c r="E31" s="309">
        <v>0</v>
      </c>
      <c r="F31" s="309">
        <v>0</v>
      </c>
      <c r="G31" s="309">
        <v>0</v>
      </c>
      <c r="H31" s="309">
        <v>0</v>
      </c>
      <c r="I31" s="309">
        <v>0</v>
      </c>
      <c r="J31" s="309">
        <v>0</v>
      </c>
      <c r="K31" s="309">
        <v>0</v>
      </c>
      <c r="L31" s="309">
        <v>0</v>
      </c>
      <c r="M31" s="309">
        <v>0</v>
      </c>
      <c r="N31" s="309">
        <v>0</v>
      </c>
      <c r="O31" s="305"/>
      <c r="P31" s="305"/>
      <c r="Q31" s="306">
        <f>AVERAGE(C31:N31)*(4/8)</f>
        <v>0</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row>
    <row r="32" spans="1:40" s="318" customFormat="1">
      <c r="A32" s="301">
        <v>6</v>
      </c>
      <c r="B32" s="307" t="s">
        <v>350</v>
      </c>
      <c r="C32" s="308">
        <v>0</v>
      </c>
      <c r="D32" s="309">
        <v>0</v>
      </c>
      <c r="E32" s="309">
        <v>0</v>
      </c>
      <c r="F32" s="309">
        <v>0</v>
      </c>
      <c r="G32" s="309">
        <v>0</v>
      </c>
      <c r="H32" s="309">
        <v>0</v>
      </c>
      <c r="I32" s="309">
        <v>0</v>
      </c>
      <c r="J32" s="309">
        <v>0</v>
      </c>
      <c r="K32" s="309">
        <v>0</v>
      </c>
      <c r="L32" s="309">
        <v>0</v>
      </c>
      <c r="M32" s="309">
        <v>0</v>
      </c>
      <c r="N32" s="309">
        <v>0</v>
      </c>
      <c r="O32" s="305"/>
      <c r="P32" s="305"/>
      <c r="Q32" s="306">
        <f>AVERAGE(C32:N32)*(3/8)</f>
        <v>0</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row>
    <row r="33" spans="1:40" s="318" customFormat="1">
      <c r="A33" s="301">
        <v>7</v>
      </c>
      <c r="B33" s="307" t="s">
        <v>351</v>
      </c>
      <c r="C33" s="308">
        <v>0</v>
      </c>
      <c r="D33" s="309">
        <v>0</v>
      </c>
      <c r="E33" s="309">
        <v>0</v>
      </c>
      <c r="F33" s="309">
        <v>0</v>
      </c>
      <c r="G33" s="309">
        <v>0</v>
      </c>
      <c r="H33" s="309">
        <v>0</v>
      </c>
      <c r="I33" s="309">
        <v>0</v>
      </c>
      <c r="J33" s="309">
        <v>0</v>
      </c>
      <c r="K33" s="309">
        <v>0</v>
      </c>
      <c r="L33" s="309">
        <v>0</v>
      </c>
      <c r="M33" s="309">
        <v>0</v>
      </c>
      <c r="N33" s="309">
        <v>0</v>
      </c>
      <c r="O33" s="305"/>
      <c r="P33" s="305"/>
      <c r="Q33" s="306">
        <f>AVERAGE(C33:N33)*(2/8)</f>
        <v>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row>
    <row r="34" spans="1:40" s="318" customFormat="1">
      <c r="A34" s="301">
        <v>8</v>
      </c>
      <c r="B34" s="307" t="s">
        <v>352</v>
      </c>
      <c r="C34" s="308">
        <v>0</v>
      </c>
      <c r="D34" s="309">
        <v>0</v>
      </c>
      <c r="E34" s="309">
        <v>0</v>
      </c>
      <c r="F34" s="309">
        <v>0</v>
      </c>
      <c r="G34" s="309">
        <v>0</v>
      </c>
      <c r="H34" s="309">
        <v>0</v>
      </c>
      <c r="I34" s="309">
        <v>0</v>
      </c>
      <c r="J34" s="309">
        <v>0</v>
      </c>
      <c r="K34" s="309">
        <v>0</v>
      </c>
      <c r="L34" s="309">
        <v>0</v>
      </c>
      <c r="M34" s="309">
        <v>0</v>
      </c>
      <c r="N34" s="309">
        <v>0</v>
      </c>
      <c r="O34" s="305"/>
      <c r="P34" s="305"/>
      <c r="Q34" s="306">
        <f>AVERAGE(C34:N34)*(1/8)</f>
        <v>0</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row>
    <row r="35" spans="1:40" s="310" customFormat="1" ht="60">
      <c r="A35" s="301">
        <v>9</v>
      </c>
      <c r="B35" s="311" t="s">
        <v>353</v>
      </c>
      <c r="C35" s="477"/>
      <c r="D35" s="478"/>
      <c r="E35" s="478"/>
      <c r="F35" s="478"/>
      <c r="G35" s="478"/>
      <c r="H35" s="478"/>
      <c r="I35" s="478"/>
      <c r="J35" s="478"/>
      <c r="K35" s="478"/>
      <c r="L35" s="478"/>
      <c r="M35" s="478"/>
      <c r="N35" s="479"/>
      <c r="O35" s="312">
        <v>0</v>
      </c>
      <c r="P35" s="305"/>
      <c r="Q35" s="306">
        <f>O35/2080</f>
        <v>0</v>
      </c>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row>
    <row r="36" spans="1:40" ht="45.75" thickBot="1">
      <c r="A36" s="301">
        <v>10</v>
      </c>
      <c r="B36" s="313" t="s">
        <v>354</v>
      </c>
      <c r="C36" s="477"/>
      <c r="D36" s="478"/>
      <c r="E36" s="478"/>
      <c r="F36" s="478"/>
      <c r="G36" s="478"/>
      <c r="H36" s="478"/>
      <c r="I36" s="478"/>
      <c r="J36" s="478"/>
      <c r="K36" s="478"/>
      <c r="L36" s="478"/>
      <c r="M36" s="478"/>
      <c r="N36" s="479"/>
      <c r="O36" s="314"/>
      <c r="P36" s="315">
        <v>0</v>
      </c>
      <c r="Q36" s="306">
        <f>P36/300</f>
        <v>0</v>
      </c>
    </row>
    <row r="37" spans="1:40" s="318" customFormat="1" ht="15.75" thickBot="1">
      <c r="A37" s="489" t="s">
        <v>355</v>
      </c>
      <c r="B37" s="490"/>
      <c r="C37" s="490"/>
      <c r="D37" s="490"/>
      <c r="E37" s="490"/>
      <c r="F37" s="490"/>
      <c r="G37" s="490"/>
      <c r="H37" s="490"/>
      <c r="I37" s="490"/>
      <c r="J37" s="490"/>
      <c r="K37" s="490"/>
      <c r="L37" s="490"/>
      <c r="M37" s="490"/>
      <c r="N37" s="490"/>
      <c r="O37" s="490"/>
      <c r="P37" s="491"/>
      <c r="Q37" s="316">
        <f>SUM(Q27:Q36)</f>
        <v>0</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row>
    <row r="38" spans="1:40" s="318" customFormat="1" ht="27" customHeight="1">
      <c r="A38" s="319"/>
      <c r="B38" s="320"/>
      <c r="C38" s="321"/>
      <c r="D38" s="322"/>
      <c r="E38" s="322"/>
      <c r="F38" s="322"/>
      <c r="G38" s="322"/>
      <c r="H38" s="322"/>
      <c r="I38" s="322"/>
      <c r="J38" s="322"/>
      <c r="K38" s="322"/>
      <c r="L38" s="322"/>
      <c r="M38" s="322"/>
      <c r="N38" s="322"/>
      <c r="O38" s="322"/>
      <c r="P38" s="322"/>
      <c r="Q38" s="323"/>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row>
    <row r="39" spans="1:40" s="318" customFormat="1" ht="22.5" customHeight="1">
      <c r="A39" s="476" t="s">
        <v>357</v>
      </c>
      <c r="B39" s="476"/>
      <c r="C39" s="476"/>
      <c r="D39" s="476"/>
      <c r="E39" s="476"/>
      <c r="F39" s="476"/>
      <c r="G39" s="476"/>
      <c r="H39" s="476"/>
      <c r="I39" s="476"/>
      <c r="J39" s="476"/>
      <c r="K39" s="476"/>
      <c r="L39" s="476"/>
      <c r="M39" s="476"/>
      <c r="N39" s="476"/>
      <c r="O39" s="476"/>
      <c r="P39" s="476"/>
      <c r="Q39" s="476"/>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row>
    <row r="40" spans="1:40" ht="31.5" customHeight="1">
      <c r="A40" s="295"/>
      <c r="B40" s="295"/>
      <c r="C40" s="476" t="s">
        <v>328</v>
      </c>
      <c r="D40" s="482"/>
      <c r="E40" s="482"/>
      <c r="F40" s="476" t="s">
        <v>329</v>
      </c>
      <c r="G40" s="482"/>
      <c r="H40" s="482"/>
      <c r="I40" s="476" t="s">
        <v>330</v>
      </c>
      <c r="J40" s="482"/>
      <c r="K40" s="482"/>
      <c r="L40" s="476" t="s">
        <v>331</v>
      </c>
      <c r="M40" s="482"/>
      <c r="N40" s="482"/>
      <c r="O40" s="296"/>
      <c r="P40" s="296"/>
      <c r="Q40" s="297"/>
    </row>
    <row r="41" spans="1:40" ht="63" customHeight="1">
      <c r="A41" s="298" t="s">
        <v>332</v>
      </c>
      <c r="B41" s="298" t="s">
        <v>333</v>
      </c>
      <c r="C41" s="299" t="s">
        <v>334</v>
      </c>
      <c r="D41" s="299" t="s">
        <v>335</v>
      </c>
      <c r="E41" s="299" t="s">
        <v>336</v>
      </c>
      <c r="F41" s="299" t="s">
        <v>337</v>
      </c>
      <c r="G41" s="299" t="s">
        <v>336</v>
      </c>
      <c r="H41" s="299" t="s">
        <v>334</v>
      </c>
      <c r="I41" s="299" t="s">
        <v>334</v>
      </c>
      <c r="J41" s="299" t="s">
        <v>337</v>
      </c>
      <c r="K41" s="299" t="s">
        <v>338</v>
      </c>
      <c r="L41" s="299" t="s">
        <v>339</v>
      </c>
      <c r="M41" s="299" t="s">
        <v>340</v>
      </c>
      <c r="N41" s="299" t="s">
        <v>341</v>
      </c>
      <c r="O41" s="300" t="s">
        <v>342</v>
      </c>
      <c r="P41" s="300" t="s">
        <v>343</v>
      </c>
      <c r="Q41" s="298" t="s">
        <v>344</v>
      </c>
    </row>
    <row r="42" spans="1:40">
      <c r="A42" s="301">
        <v>1</v>
      </c>
      <c r="B42" s="302" t="s">
        <v>345</v>
      </c>
      <c r="C42" s="303">
        <v>0</v>
      </c>
      <c r="D42" s="304">
        <v>0</v>
      </c>
      <c r="E42" s="304">
        <v>0</v>
      </c>
      <c r="F42" s="304">
        <v>0</v>
      </c>
      <c r="G42" s="304">
        <v>0</v>
      </c>
      <c r="H42" s="304">
        <v>0</v>
      </c>
      <c r="I42" s="304">
        <v>0</v>
      </c>
      <c r="J42" s="304">
        <v>0</v>
      </c>
      <c r="K42" s="304">
        <v>0</v>
      </c>
      <c r="L42" s="304">
        <v>0</v>
      </c>
      <c r="M42" s="304">
        <v>0</v>
      </c>
      <c r="N42" s="304">
        <v>0</v>
      </c>
      <c r="O42" s="305"/>
      <c r="P42" s="305"/>
      <c r="Q42" s="306">
        <f>AVERAGE(C42:N42)</f>
        <v>0</v>
      </c>
    </row>
    <row r="43" spans="1:40">
      <c r="A43" s="301">
        <v>2</v>
      </c>
      <c r="B43" s="307" t="s">
        <v>346</v>
      </c>
      <c r="C43" s="308">
        <v>0</v>
      </c>
      <c r="D43" s="309">
        <v>0</v>
      </c>
      <c r="E43" s="309">
        <v>0</v>
      </c>
      <c r="F43" s="309">
        <v>0</v>
      </c>
      <c r="G43" s="309">
        <v>0</v>
      </c>
      <c r="H43" s="309">
        <v>0</v>
      </c>
      <c r="I43" s="309">
        <v>0</v>
      </c>
      <c r="J43" s="309">
        <v>0</v>
      </c>
      <c r="K43" s="309">
        <v>0</v>
      </c>
      <c r="L43" s="309">
        <v>0</v>
      </c>
      <c r="M43" s="309">
        <v>0</v>
      </c>
      <c r="N43" s="309">
        <v>0</v>
      </c>
      <c r="O43" s="305"/>
      <c r="P43" s="305"/>
      <c r="Q43" s="306">
        <f>AVERAGE(C43:N43)*(7/8)</f>
        <v>0</v>
      </c>
    </row>
    <row r="44" spans="1:40">
      <c r="A44" s="301">
        <v>3</v>
      </c>
      <c r="B44" s="307" t="s">
        <v>347</v>
      </c>
      <c r="C44" s="308">
        <v>0</v>
      </c>
      <c r="D44" s="309">
        <v>0</v>
      </c>
      <c r="E44" s="309">
        <v>0</v>
      </c>
      <c r="F44" s="309">
        <v>0</v>
      </c>
      <c r="G44" s="309">
        <v>0</v>
      </c>
      <c r="H44" s="309">
        <v>0</v>
      </c>
      <c r="I44" s="309">
        <v>0</v>
      </c>
      <c r="J44" s="309">
        <v>0</v>
      </c>
      <c r="K44" s="309">
        <v>0</v>
      </c>
      <c r="L44" s="309">
        <v>0</v>
      </c>
      <c r="M44" s="309">
        <v>0</v>
      </c>
      <c r="N44" s="309">
        <v>0</v>
      </c>
      <c r="O44" s="305"/>
      <c r="P44" s="305"/>
      <c r="Q44" s="306">
        <f>AVERAGE(C44:N44)*(6/8)</f>
        <v>0</v>
      </c>
    </row>
    <row r="45" spans="1:40">
      <c r="A45" s="301">
        <v>4</v>
      </c>
      <c r="B45" s="307" t="s">
        <v>348</v>
      </c>
      <c r="C45" s="308">
        <v>0</v>
      </c>
      <c r="D45" s="309">
        <v>0</v>
      </c>
      <c r="E45" s="309">
        <v>0</v>
      </c>
      <c r="F45" s="309">
        <v>0</v>
      </c>
      <c r="G45" s="309">
        <v>0</v>
      </c>
      <c r="H45" s="309">
        <v>0</v>
      </c>
      <c r="I45" s="309">
        <v>0</v>
      </c>
      <c r="J45" s="309">
        <v>0</v>
      </c>
      <c r="K45" s="309">
        <v>0</v>
      </c>
      <c r="L45" s="309">
        <v>0</v>
      </c>
      <c r="M45" s="309">
        <v>0</v>
      </c>
      <c r="N45" s="309">
        <v>0</v>
      </c>
      <c r="O45" s="305"/>
      <c r="P45" s="305"/>
      <c r="Q45" s="306">
        <f>AVERAGE(C45:N45)*(5/8)</f>
        <v>0</v>
      </c>
    </row>
    <row r="46" spans="1:40">
      <c r="A46" s="301">
        <v>5</v>
      </c>
      <c r="B46" s="307" t="s">
        <v>349</v>
      </c>
      <c r="C46" s="308">
        <v>0</v>
      </c>
      <c r="D46" s="309">
        <v>0</v>
      </c>
      <c r="E46" s="309">
        <v>0</v>
      </c>
      <c r="F46" s="309">
        <v>0</v>
      </c>
      <c r="G46" s="309">
        <v>0</v>
      </c>
      <c r="H46" s="309">
        <v>0</v>
      </c>
      <c r="I46" s="309">
        <v>0</v>
      </c>
      <c r="J46" s="309">
        <v>0</v>
      </c>
      <c r="K46" s="309">
        <v>0</v>
      </c>
      <c r="L46" s="309">
        <v>0</v>
      </c>
      <c r="M46" s="309">
        <v>0</v>
      </c>
      <c r="N46" s="309">
        <v>0</v>
      </c>
      <c r="O46" s="305"/>
      <c r="P46" s="305"/>
      <c r="Q46" s="306">
        <f>AVERAGE(C46:N46)*(4/8)</f>
        <v>0</v>
      </c>
    </row>
    <row r="47" spans="1:40">
      <c r="A47" s="301">
        <v>6</v>
      </c>
      <c r="B47" s="307" t="s">
        <v>350</v>
      </c>
      <c r="C47" s="308">
        <v>0</v>
      </c>
      <c r="D47" s="309">
        <v>0</v>
      </c>
      <c r="E47" s="309">
        <v>0</v>
      </c>
      <c r="F47" s="309">
        <v>0</v>
      </c>
      <c r="G47" s="309">
        <v>0</v>
      </c>
      <c r="H47" s="309">
        <v>0</v>
      </c>
      <c r="I47" s="309">
        <v>0</v>
      </c>
      <c r="J47" s="309">
        <v>0</v>
      </c>
      <c r="K47" s="309">
        <v>0</v>
      </c>
      <c r="L47" s="309">
        <v>0</v>
      </c>
      <c r="M47" s="309">
        <v>0</v>
      </c>
      <c r="N47" s="309">
        <v>0</v>
      </c>
      <c r="O47" s="305"/>
      <c r="P47" s="305"/>
      <c r="Q47" s="306">
        <f>AVERAGE(C47:N47)*(3/8)</f>
        <v>0</v>
      </c>
    </row>
    <row r="48" spans="1:40">
      <c r="A48" s="301">
        <v>7</v>
      </c>
      <c r="B48" s="307" t="s">
        <v>351</v>
      </c>
      <c r="C48" s="308">
        <v>0</v>
      </c>
      <c r="D48" s="309">
        <v>0</v>
      </c>
      <c r="E48" s="309">
        <v>0</v>
      </c>
      <c r="F48" s="309">
        <v>0</v>
      </c>
      <c r="G48" s="309">
        <v>0</v>
      </c>
      <c r="H48" s="309">
        <v>0</v>
      </c>
      <c r="I48" s="309">
        <v>0</v>
      </c>
      <c r="J48" s="309">
        <v>0</v>
      </c>
      <c r="K48" s="309">
        <v>0</v>
      </c>
      <c r="L48" s="309">
        <v>0</v>
      </c>
      <c r="M48" s="309">
        <v>0</v>
      </c>
      <c r="N48" s="309">
        <v>0</v>
      </c>
      <c r="O48" s="305"/>
      <c r="P48" s="305"/>
      <c r="Q48" s="306">
        <f>AVERAGE(C48:N48)*(2/8)</f>
        <v>0</v>
      </c>
    </row>
    <row r="49" spans="1:40">
      <c r="A49" s="301">
        <v>8</v>
      </c>
      <c r="B49" s="307" t="s">
        <v>352</v>
      </c>
      <c r="C49" s="308">
        <v>0</v>
      </c>
      <c r="D49" s="309">
        <v>0</v>
      </c>
      <c r="E49" s="309">
        <v>0</v>
      </c>
      <c r="F49" s="309">
        <v>0</v>
      </c>
      <c r="G49" s="309">
        <v>0</v>
      </c>
      <c r="H49" s="309">
        <v>0</v>
      </c>
      <c r="I49" s="309">
        <v>0</v>
      </c>
      <c r="J49" s="309">
        <v>0</v>
      </c>
      <c r="K49" s="309">
        <v>0</v>
      </c>
      <c r="L49" s="309">
        <v>0</v>
      </c>
      <c r="M49" s="309">
        <v>0</v>
      </c>
      <c r="N49" s="309">
        <v>0</v>
      </c>
      <c r="O49" s="305"/>
      <c r="P49" s="305"/>
      <c r="Q49" s="306">
        <f>AVERAGE(C49:N49)*(1/8)</f>
        <v>0</v>
      </c>
    </row>
    <row r="50" spans="1:40" s="310" customFormat="1" ht="60">
      <c r="A50" s="301">
        <v>9</v>
      </c>
      <c r="B50" s="311" t="s">
        <v>353</v>
      </c>
      <c r="C50" s="477"/>
      <c r="D50" s="478"/>
      <c r="E50" s="478"/>
      <c r="F50" s="478"/>
      <c r="G50" s="478"/>
      <c r="H50" s="478"/>
      <c r="I50" s="478"/>
      <c r="J50" s="478"/>
      <c r="K50" s="478"/>
      <c r="L50" s="478"/>
      <c r="M50" s="478"/>
      <c r="N50" s="479"/>
      <c r="O50" s="312">
        <v>0</v>
      </c>
      <c r="P50" s="305"/>
      <c r="Q50" s="306">
        <f>O50/2080</f>
        <v>0</v>
      </c>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row>
    <row r="51" spans="1:40" ht="45.75" thickBot="1">
      <c r="A51" s="301">
        <v>10</v>
      </c>
      <c r="B51" s="313" t="s">
        <v>354</v>
      </c>
      <c r="C51" s="477"/>
      <c r="D51" s="478"/>
      <c r="E51" s="478"/>
      <c r="F51" s="478"/>
      <c r="G51" s="478"/>
      <c r="H51" s="478"/>
      <c r="I51" s="478"/>
      <c r="J51" s="478"/>
      <c r="K51" s="478"/>
      <c r="L51" s="478"/>
      <c r="M51" s="478"/>
      <c r="N51" s="479"/>
      <c r="O51" s="314"/>
      <c r="P51" s="315">
        <v>0</v>
      </c>
      <c r="Q51" s="306">
        <f>P51/300</f>
        <v>0</v>
      </c>
    </row>
    <row r="52" spans="1:40" ht="15.75" thickBot="1">
      <c r="A52" s="489" t="s">
        <v>355</v>
      </c>
      <c r="B52" s="490"/>
      <c r="C52" s="490"/>
      <c r="D52" s="490"/>
      <c r="E52" s="490"/>
      <c r="F52" s="490"/>
      <c r="G52" s="490"/>
      <c r="H52" s="490"/>
      <c r="I52" s="490"/>
      <c r="J52" s="490"/>
      <c r="K52" s="490"/>
      <c r="L52" s="490"/>
      <c r="M52" s="490"/>
      <c r="N52" s="490"/>
      <c r="O52" s="490"/>
      <c r="P52" s="491"/>
      <c r="Q52" s="316">
        <f>SUM(Q42:Q51)</f>
        <v>0</v>
      </c>
    </row>
    <row r="53" spans="1:40">
      <c r="A53" s="319"/>
      <c r="B53" s="320"/>
      <c r="C53" s="321"/>
      <c r="D53" s="322"/>
      <c r="E53" s="322"/>
      <c r="F53" s="322"/>
      <c r="G53" s="322"/>
      <c r="H53" s="322"/>
      <c r="I53" s="322"/>
      <c r="J53" s="322"/>
      <c r="K53" s="322"/>
      <c r="L53" s="322"/>
      <c r="M53" s="322"/>
      <c r="N53" s="322"/>
      <c r="O53" s="322"/>
      <c r="P53" s="322"/>
      <c r="Q53" s="323"/>
    </row>
    <row r="54" spans="1:40">
      <c r="A54" s="324"/>
      <c r="B54" s="320"/>
      <c r="C54" s="325"/>
      <c r="D54" s="326"/>
      <c r="E54" s="326"/>
      <c r="F54" s="326"/>
      <c r="G54" s="326"/>
      <c r="H54" s="326"/>
      <c r="I54" s="326"/>
      <c r="J54" s="326"/>
      <c r="K54" s="326"/>
      <c r="L54" s="326"/>
      <c r="M54" s="326"/>
      <c r="N54" s="326"/>
      <c r="O54" s="326"/>
      <c r="P54" s="326"/>
      <c r="Q54" s="326"/>
    </row>
    <row r="55" spans="1:40" ht="15.75">
      <c r="A55" s="324"/>
      <c r="B55" s="493" t="s">
        <v>358</v>
      </c>
      <c r="C55" s="494"/>
      <c r="D55" s="494"/>
      <c r="E55" s="494"/>
      <c r="F55" s="494"/>
      <c r="G55" s="494"/>
      <c r="H55" s="494"/>
      <c r="I55" s="494"/>
      <c r="J55" s="494"/>
      <c r="K55" s="494"/>
      <c r="L55" s="326"/>
      <c r="M55" s="326"/>
      <c r="N55" s="326"/>
      <c r="O55" s="326"/>
      <c r="P55" s="326"/>
      <c r="Q55" s="326"/>
    </row>
    <row r="56" spans="1:40" ht="45.75" customHeight="1">
      <c r="A56" s="320">
        <v>1</v>
      </c>
      <c r="B56" s="492" t="s">
        <v>366</v>
      </c>
      <c r="C56" s="492"/>
      <c r="D56" s="492"/>
      <c r="E56" s="492"/>
      <c r="F56" s="492"/>
      <c r="G56" s="492"/>
      <c r="H56" s="492"/>
      <c r="I56" s="492"/>
      <c r="J56" s="492"/>
      <c r="K56" s="492"/>
      <c r="L56" s="492"/>
      <c r="M56" s="492"/>
      <c r="N56" s="492"/>
      <c r="O56" s="492"/>
      <c r="P56" s="492"/>
      <c r="Q56" s="492"/>
      <c r="R56" s="492"/>
    </row>
    <row r="57" spans="1:40" ht="109.5" customHeight="1">
      <c r="A57" s="320">
        <v>2</v>
      </c>
      <c r="B57" s="492" t="s">
        <v>359</v>
      </c>
      <c r="C57" s="492"/>
      <c r="D57" s="492"/>
      <c r="E57" s="492"/>
      <c r="F57" s="492"/>
      <c r="G57" s="492"/>
      <c r="H57" s="492"/>
      <c r="I57" s="492"/>
      <c r="J57" s="492"/>
      <c r="K57" s="492"/>
      <c r="L57" s="492"/>
      <c r="M57" s="492"/>
      <c r="N57" s="492"/>
      <c r="O57" s="492"/>
      <c r="P57" s="492"/>
      <c r="Q57" s="492"/>
      <c r="R57" s="492"/>
    </row>
    <row r="58" spans="1:40" ht="61.5" customHeight="1">
      <c r="A58" s="320">
        <v>3</v>
      </c>
      <c r="B58" s="492" t="s">
        <v>360</v>
      </c>
      <c r="C58" s="492"/>
      <c r="D58" s="492"/>
      <c r="E58" s="492"/>
      <c r="F58" s="492"/>
      <c r="G58" s="492"/>
      <c r="H58" s="492"/>
      <c r="I58" s="492"/>
      <c r="J58" s="492"/>
      <c r="K58" s="492"/>
      <c r="L58" s="492"/>
      <c r="M58" s="492"/>
      <c r="N58" s="492"/>
      <c r="O58" s="492"/>
      <c r="P58" s="492"/>
      <c r="Q58" s="492"/>
      <c r="R58" s="492"/>
    </row>
    <row r="59" spans="1:40" ht="60.75" customHeight="1">
      <c r="A59" s="320">
        <v>4</v>
      </c>
      <c r="B59" s="492" t="s">
        <v>361</v>
      </c>
      <c r="C59" s="492"/>
      <c r="D59" s="492"/>
      <c r="E59" s="492"/>
      <c r="F59" s="492"/>
      <c r="G59" s="492"/>
      <c r="H59" s="492"/>
      <c r="I59" s="492"/>
      <c r="J59" s="492"/>
      <c r="K59" s="492"/>
      <c r="L59" s="492"/>
      <c r="M59" s="492"/>
      <c r="N59" s="492"/>
      <c r="O59" s="492"/>
      <c r="P59" s="492"/>
      <c r="Q59" s="492"/>
      <c r="R59" s="492"/>
    </row>
    <row r="60" spans="1:40">
      <c r="A60" s="327"/>
    </row>
    <row r="61" spans="1:40">
      <c r="A61" s="327"/>
    </row>
  </sheetData>
  <mergeCells count="34">
    <mergeCell ref="B58:R58"/>
    <mergeCell ref="B59:R59"/>
    <mergeCell ref="C50:N50"/>
    <mergeCell ref="C51:N51"/>
    <mergeCell ref="A52:P52"/>
    <mergeCell ref="B55:K55"/>
    <mergeCell ref="B56:R56"/>
    <mergeCell ref="B57:R57"/>
    <mergeCell ref="C40:E40"/>
    <mergeCell ref="F40:H40"/>
    <mergeCell ref="I40:K40"/>
    <mergeCell ref="L40:N40"/>
    <mergeCell ref="C35:N35"/>
    <mergeCell ref="C36:N36"/>
    <mergeCell ref="A37:P37"/>
    <mergeCell ref="A39:Q39"/>
    <mergeCell ref="A1:Q1"/>
    <mergeCell ref="A2:Q2"/>
    <mergeCell ref="A4:Q4"/>
    <mergeCell ref="C6:Q6"/>
    <mergeCell ref="A22:P22"/>
    <mergeCell ref="C25:E25"/>
    <mergeCell ref="F25:H25"/>
    <mergeCell ref="I25:K25"/>
    <mergeCell ref="L25:N25"/>
    <mergeCell ref="A24:Q24"/>
    <mergeCell ref="C20:N20"/>
    <mergeCell ref="C21:N21"/>
    <mergeCell ref="C7:Q7"/>
    <mergeCell ref="A9:Q9"/>
    <mergeCell ref="C10:E10"/>
    <mergeCell ref="F10:H10"/>
    <mergeCell ref="I10:K10"/>
    <mergeCell ref="L10:N10"/>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18.xml><?xml version="1.0" encoding="utf-8"?>
<worksheet xmlns="http://schemas.openxmlformats.org/spreadsheetml/2006/main" xmlns:r="http://schemas.openxmlformats.org/officeDocument/2006/relationships">
  <dimension ref="A1:K65"/>
  <sheetViews>
    <sheetView zoomScale="90" zoomScaleNormal="90" workbookViewId="0">
      <selection activeCell="J20" sqref="J20"/>
    </sheetView>
  </sheetViews>
  <sheetFormatPr defaultRowHeight="18" customHeight="1"/>
  <cols>
    <col min="1" max="1" width="30.7109375" style="194" customWidth="1"/>
    <col min="2" max="2" width="22.5703125" style="194" customWidth="1"/>
    <col min="3" max="3" width="3.85546875" style="194" customWidth="1"/>
    <col min="4" max="4" width="19.42578125" style="194" customWidth="1"/>
    <col min="5" max="5" width="20.28515625" style="194" customWidth="1"/>
    <col min="6" max="8" width="16.28515625" style="194" customWidth="1"/>
    <col min="9" max="9" width="2.42578125" style="194" customWidth="1"/>
    <col min="10" max="10" width="20.85546875" style="194" customWidth="1"/>
    <col min="11" max="11" width="32.28515625" style="194" customWidth="1"/>
    <col min="12" max="16384" width="9.140625" style="194"/>
  </cols>
  <sheetData>
    <row r="1" spans="1:11" s="61" customFormat="1" ht="45.75" customHeight="1">
      <c r="A1" s="396" t="s">
        <v>271</v>
      </c>
      <c r="B1" s="397"/>
      <c r="C1" s="397"/>
      <c r="D1" s="397"/>
      <c r="E1" s="474"/>
      <c r="F1" s="474"/>
      <c r="G1" s="474"/>
      <c r="H1" s="475"/>
    </row>
    <row r="2" spans="1:11" ht="15" customHeight="1">
      <c r="A2" s="495" t="s">
        <v>275</v>
      </c>
      <c r="B2" s="496"/>
      <c r="D2" s="383" t="s">
        <v>276</v>
      </c>
      <c r="E2" s="384"/>
      <c r="F2" s="383"/>
      <c r="G2" s="383"/>
      <c r="H2" s="383"/>
      <c r="J2" s="372"/>
      <c r="K2" s="221"/>
    </row>
    <row r="3" spans="1:11" ht="54.75" customHeight="1">
      <c r="A3" s="381"/>
      <c r="B3" s="198" t="s">
        <v>264</v>
      </c>
      <c r="D3" s="195"/>
      <c r="E3" s="195" t="s">
        <v>201</v>
      </c>
      <c r="F3" s="195" t="s">
        <v>202</v>
      </c>
      <c r="G3" s="196" t="s">
        <v>203</v>
      </c>
      <c r="H3" s="197" t="s">
        <v>204</v>
      </c>
      <c r="J3" s="392"/>
      <c r="K3" s="198" t="s">
        <v>278</v>
      </c>
    </row>
    <row r="4" spans="1:11" ht="23.25" customHeight="1">
      <c r="A4" s="382"/>
      <c r="B4" s="198" t="s">
        <v>325</v>
      </c>
      <c r="D4" s="199" t="s">
        <v>205</v>
      </c>
      <c r="E4" s="200"/>
      <c r="F4" s="200"/>
      <c r="G4" s="200"/>
      <c r="H4" s="201">
        <f>SUM(E4:G4)</f>
        <v>0</v>
      </c>
      <c r="J4" s="373"/>
      <c r="K4" s="235" t="s">
        <v>325</v>
      </c>
    </row>
    <row r="5" spans="1:11" ht="19.5" customHeight="1">
      <c r="A5" s="202" t="s">
        <v>206</v>
      </c>
      <c r="B5" s="203"/>
      <c r="D5" s="202" t="s">
        <v>206</v>
      </c>
      <c r="E5" s="204"/>
      <c r="F5" s="204"/>
      <c r="G5" s="204"/>
      <c r="H5" s="109"/>
      <c r="J5" s="205" t="s">
        <v>206</v>
      </c>
      <c r="K5" s="206">
        <f t="shared" ref="K5:K16" si="0">B5*30*$H$4</f>
        <v>0</v>
      </c>
    </row>
    <row r="6" spans="1:11" ht="19.5" customHeight="1">
      <c r="A6" s="202" t="s">
        <v>207</v>
      </c>
      <c r="B6" s="203"/>
      <c r="D6" s="202" t="s">
        <v>207</v>
      </c>
      <c r="E6" s="204"/>
      <c r="F6" s="204"/>
      <c r="G6" s="204"/>
      <c r="H6" s="109"/>
      <c r="J6" s="205" t="s">
        <v>207</v>
      </c>
      <c r="K6" s="206">
        <f t="shared" si="0"/>
        <v>0</v>
      </c>
    </row>
    <row r="7" spans="1:11" ht="19.5" customHeight="1">
      <c r="A7" s="202" t="s">
        <v>208</v>
      </c>
      <c r="B7" s="203"/>
      <c r="D7" s="202" t="s">
        <v>208</v>
      </c>
      <c r="E7" s="204"/>
      <c r="F7" s="204"/>
      <c r="G7" s="204"/>
      <c r="H7" s="109"/>
      <c r="J7" s="205" t="s">
        <v>208</v>
      </c>
      <c r="K7" s="206">
        <f t="shared" si="0"/>
        <v>0</v>
      </c>
    </row>
    <row r="8" spans="1:11" ht="19.5" customHeight="1">
      <c r="A8" s="202" t="s">
        <v>209</v>
      </c>
      <c r="B8" s="203"/>
      <c r="D8" s="202" t="s">
        <v>209</v>
      </c>
      <c r="E8" s="204"/>
      <c r="F8" s="204"/>
      <c r="G8" s="204"/>
      <c r="H8" s="109"/>
      <c r="J8" s="205" t="s">
        <v>209</v>
      </c>
      <c r="K8" s="206">
        <f t="shared" si="0"/>
        <v>0</v>
      </c>
    </row>
    <row r="9" spans="1:11" ht="19.5" customHeight="1">
      <c r="A9" s="202" t="s">
        <v>210</v>
      </c>
      <c r="B9" s="203"/>
      <c r="D9" s="202" t="s">
        <v>210</v>
      </c>
      <c r="E9" s="204"/>
      <c r="F9" s="204"/>
      <c r="G9" s="204"/>
      <c r="H9" s="109"/>
      <c r="J9" s="205" t="s">
        <v>210</v>
      </c>
      <c r="K9" s="206">
        <f t="shared" si="0"/>
        <v>0</v>
      </c>
    </row>
    <row r="10" spans="1:11" ht="19.5" customHeight="1">
      <c r="A10" s="202" t="s">
        <v>211</v>
      </c>
      <c r="B10" s="203"/>
      <c r="D10" s="202" t="s">
        <v>211</v>
      </c>
      <c r="E10" s="204"/>
      <c r="F10" s="204"/>
      <c r="G10" s="204"/>
      <c r="H10" s="109"/>
      <c r="J10" s="205" t="s">
        <v>211</v>
      </c>
      <c r="K10" s="206">
        <f t="shared" si="0"/>
        <v>0</v>
      </c>
    </row>
    <row r="11" spans="1:11" ht="19.5" customHeight="1">
      <c r="A11" s="202" t="s">
        <v>212</v>
      </c>
      <c r="B11" s="203"/>
      <c r="D11" s="202" t="s">
        <v>212</v>
      </c>
      <c r="E11" s="204"/>
      <c r="F11" s="204"/>
      <c r="G11" s="204"/>
      <c r="H11" s="109"/>
      <c r="J11" s="205" t="s">
        <v>212</v>
      </c>
      <c r="K11" s="206">
        <f t="shared" si="0"/>
        <v>0</v>
      </c>
    </row>
    <row r="12" spans="1:11" ht="19.5" customHeight="1">
      <c r="A12" s="202" t="s">
        <v>213</v>
      </c>
      <c r="B12" s="203"/>
      <c r="D12" s="202" t="s">
        <v>213</v>
      </c>
      <c r="E12" s="204"/>
      <c r="F12" s="204"/>
      <c r="G12" s="204"/>
      <c r="H12" s="109"/>
      <c r="J12" s="205" t="s">
        <v>213</v>
      </c>
      <c r="K12" s="206">
        <f t="shared" si="0"/>
        <v>0</v>
      </c>
    </row>
    <row r="13" spans="1:11" ht="19.5" customHeight="1">
      <c r="A13" s="202" t="s">
        <v>214</v>
      </c>
      <c r="B13" s="203"/>
      <c r="D13" s="202" t="s">
        <v>214</v>
      </c>
      <c r="E13" s="204"/>
      <c r="F13" s="204"/>
      <c r="G13" s="204"/>
      <c r="H13" s="109"/>
      <c r="J13" s="205" t="s">
        <v>214</v>
      </c>
      <c r="K13" s="206">
        <f t="shared" si="0"/>
        <v>0</v>
      </c>
    </row>
    <row r="14" spans="1:11" ht="19.5" customHeight="1">
      <c r="A14" s="202" t="s">
        <v>215</v>
      </c>
      <c r="B14" s="203"/>
      <c r="D14" s="202" t="s">
        <v>215</v>
      </c>
      <c r="E14" s="204"/>
      <c r="F14" s="204"/>
      <c r="G14" s="204"/>
      <c r="H14" s="109"/>
      <c r="J14" s="205" t="s">
        <v>215</v>
      </c>
      <c r="K14" s="206">
        <f t="shared" si="0"/>
        <v>0</v>
      </c>
    </row>
    <row r="15" spans="1:11" ht="19.5" customHeight="1">
      <c r="A15" s="202" t="s">
        <v>216</v>
      </c>
      <c r="B15" s="203"/>
      <c r="D15" s="202" t="s">
        <v>216</v>
      </c>
      <c r="E15" s="204"/>
      <c r="F15" s="204"/>
      <c r="G15" s="204"/>
      <c r="H15" s="109"/>
      <c r="J15" s="205" t="s">
        <v>216</v>
      </c>
      <c r="K15" s="206">
        <f t="shared" si="0"/>
        <v>0</v>
      </c>
    </row>
    <row r="16" spans="1:11" ht="19.5" customHeight="1">
      <c r="A16" s="202" t="s">
        <v>217</v>
      </c>
      <c r="B16" s="203"/>
      <c r="D16" s="202" t="s">
        <v>217</v>
      </c>
      <c r="E16" s="204"/>
      <c r="F16" s="204"/>
      <c r="G16" s="204"/>
      <c r="H16" s="109"/>
      <c r="J16" s="205" t="s">
        <v>217</v>
      </c>
      <c r="K16" s="206">
        <f t="shared" si="0"/>
        <v>0</v>
      </c>
    </row>
    <row r="17" spans="1:11" ht="19.5" customHeight="1">
      <c r="A17" s="202" t="s">
        <v>241</v>
      </c>
      <c r="B17" s="233"/>
      <c r="E17" s="208"/>
      <c r="F17" s="208"/>
      <c r="G17" s="208"/>
      <c r="H17" s="211"/>
      <c r="J17" s="196" t="s">
        <v>218</v>
      </c>
      <c r="K17" s="210">
        <f>SUM(K5:K16)</f>
        <v>0</v>
      </c>
    </row>
    <row r="18" spans="1:11" ht="61.5" customHeight="1">
      <c r="A18" s="207" t="s">
        <v>242</v>
      </c>
      <c r="B18" s="234" t="e">
        <f>SUM(B5:B16)/B17</f>
        <v>#DIV/0!</v>
      </c>
      <c r="E18" s="208"/>
      <c r="F18" s="208"/>
      <c r="G18" s="208"/>
      <c r="H18" s="209"/>
    </row>
    <row r="19" spans="1:11" ht="18" customHeight="1">
      <c r="E19" s="208"/>
      <c r="F19" s="208"/>
      <c r="G19" s="208"/>
      <c r="H19" s="211"/>
    </row>
    <row r="20" spans="1:11" ht="36.75" customHeight="1">
      <c r="A20" s="372"/>
      <c r="B20" s="198" t="s">
        <v>219</v>
      </c>
    </row>
    <row r="21" spans="1:11" ht="80.25" customHeight="1">
      <c r="A21" s="373"/>
      <c r="B21" s="198" t="s">
        <v>325</v>
      </c>
      <c r="D21" s="212" t="s">
        <v>200</v>
      </c>
      <c r="E21" s="213" t="s">
        <v>220</v>
      </c>
      <c r="F21" s="214" t="s">
        <v>221</v>
      </c>
      <c r="G21" s="215"/>
    </row>
    <row r="22" spans="1:11" ht="23.25" customHeight="1">
      <c r="A22" s="202" t="s">
        <v>206</v>
      </c>
      <c r="B22" s="206">
        <f t="shared" ref="B22:B33" si="1">B5*($E5*$E$4+$F5*$F$4+$G5*$G$4)*30</f>
        <v>0</v>
      </c>
      <c r="D22" s="216" t="s">
        <v>222</v>
      </c>
      <c r="E22" s="217"/>
      <c r="F22" s="204"/>
      <c r="G22" s="218"/>
    </row>
    <row r="23" spans="1:11" ht="23.25" customHeight="1">
      <c r="A23" s="202" t="s">
        <v>207</v>
      </c>
      <c r="B23" s="206">
        <f t="shared" si="1"/>
        <v>0</v>
      </c>
      <c r="D23" s="216" t="s">
        <v>223</v>
      </c>
      <c r="E23" s="217"/>
      <c r="F23" s="204"/>
      <c r="G23" s="218"/>
    </row>
    <row r="24" spans="1:11" ht="23.25" customHeight="1">
      <c r="A24" s="202" t="s">
        <v>208</v>
      </c>
      <c r="B24" s="206">
        <f t="shared" si="1"/>
        <v>0</v>
      </c>
      <c r="D24" s="216" t="s">
        <v>270</v>
      </c>
      <c r="E24" s="217"/>
      <c r="F24" s="204"/>
      <c r="G24" s="218"/>
    </row>
    <row r="25" spans="1:11" ht="23.25" customHeight="1">
      <c r="A25" s="202" t="s">
        <v>209</v>
      </c>
      <c r="B25" s="206">
        <f t="shared" si="1"/>
        <v>0</v>
      </c>
    </row>
    <row r="26" spans="1:11" ht="23.25" customHeight="1">
      <c r="A26" s="202" t="s">
        <v>210</v>
      </c>
      <c r="B26" s="206">
        <f t="shared" si="1"/>
        <v>0</v>
      </c>
    </row>
    <row r="27" spans="1:11" ht="23.25" customHeight="1">
      <c r="A27" s="202" t="s">
        <v>211</v>
      </c>
      <c r="B27" s="206">
        <f t="shared" si="1"/>
        <v>0</v>
      </c>
    </row>
    <row r="28" spans="1:11" ht="23.25" customHeight="1">
      <c r="A28" s="202" t="s">
        <v>212</v>
      </c>
      <c r="B28" s="206">
        <f t="shared" si="1"/>
        <v>0</v>
      </c>
    </row>
    <row r="29" spans="1:11" ht="23.25" customHeight="1">
      <c r="A29" s="202" t="s">
        <v>213</v>
      </c>
      <c r="B29" s="206">
        <f t="shared" si="1"/>
        <v>0</v>
      </c>
    </row>
    <row r="30" spans="1:11" ht="23.25" customHeight="1">
      <c r="A30" s="202" t="s">
        <v>214</v>
      </c>
      <c r="B30" s="206">
        <f t="shared" si="1"/>
        <v>0</v>
      </c>
    </row>
    <row r="31" spans="1:11" ht="23.25" customHeight="1">
      <c r="A31" s="202" t="s">
        <v>215</v>
      </c>
      <c r="B31" s="206">
        <f t="shared" si="1"/>
        <v>0</v>
      </c>
    </row>
    <row r="32" spans="1:11" ht="23.25" customHeight="1">
      <c r="A32" s="202" t="s">
        <v>216</v>
      </c>
      <c r="B32" s="206">
        <f t="shared" si="1"/>
        <v>0</v>
      </c>
    </row>
    <row r="33" spans="1:2" ht="23.25" customHeight="1">
      <c r="A33" s="202" t="s">
        <v>217</v>
      </c>
      <c r="B33" s="206">
        <f t="shared" si="1"/>
        <v>0</v>
      </c>
    </row>
    <row r="34" spans="1:2" ht="51" customHeight="1">
      <c r="A34" s="219" t="s">
        <v>225</v>
      </c>
      <c r="B34" s="220">
        <f>SUM(B22:B33)</f>
        <v>0</v>
      </c>
    </row>
    <row r="36" spans="1:2" ht="18" customHeight="1">
      <c r="A36" s="369" t="s">
        <v>226</v>
      </c>
      <c r="B36" s="475"/>
    </row>
    <row r="37" spans="1:2" ht="18" customHeight="1">
      <c r="A37" s="243"/>
      <c r="B37" s="241" t="s">
        <v>325</v>
      </c>
    </row>
    <row r="38" spans="1:2" ht="18" customHeight="1">
      <c r="A38" s="202" t="s">
        <v>206</v>
      </c>
      <c r="B38" s="206">
        <f t="shared" ref="B38:B49" si="2">K5*(($E$22*$F$22)+($E$23*$F$23)+($E$24*$F$24))</f>
        <v>0</v>
      </c>
    </row>
    <row r="39" spans="1:2" ht="18" customHeight="1">
      <c r="A39" s="202" t="s">
        <v>207</v>
      </c>
      <c r="B39" s="206">
        <f t="shared" si="2"/>
        <v>0</v>
      </c>
    </row>
    <row r="40" spans="1:2" ht="18" customHeight="1">
      <c r="A40" s="202" t="s">
        <v>208</v>
      </c>
      <c r="B40" s="206">
        <f t="shared" si="2"/>
        <v>0</v>
      </c>
    </row>
    <row r="41" spans="1:2" ht="18" customHeight="1">
      <c r="A41" s="202" t="s">
        <v>209</v>
      </c>
      <c r="B41" s="206">
        <f t="shared" si="2"/>
        <v>0</v>
      </c>
    </row>
    <row r="42" spans="1:2" ht="18" customHeight="1">
      <c r="A42" s="202" t="s">
        <v>210</v>
      </c>
      <c r="B42" s="206">
        <f t="shared" si="2"/>
        <v>0</v>
      </c>
    </row>
    <row r="43" spans="1:2" ht="18" customHeight="1">
      <c r="A43" s="202" t="s">
        <v>211</v>
      </c>
      <c r="B43" s="206">
        <f t="shared" si="2"/>
        <v>0</v>
      </c>
    </row>
    <row r="44" spans="1:2" ht="18" customHeight="1">
      <c r="A44" s="202" t="s">
        <v>212</v>
      </c>
      <c r="B44" s="206">
        <f t="shared" si="2"/>
        <v>0</v>
      </c>
    </row>
    <row r="45" spans="1:2" ht="18" customHeight="1">
      <c r="A45" s="202" t="s">
        <v>213</v>
      </c>
      <c r="B45" s="206">
        <f t="shared" si="2"/>
        <v>0</v>
      </c>
    </row>
    <row r="46" spans="1:2" ht="18" customHeight="1">
      <c r="A46" s="202" t="s">
        <v>214</v>
      </c>
      <c r="B46" s="206">
        <f t="shared" si="2"/>
        <v>0</v>
      </c>
    </row>
    <row r="47" spans="1:2" ht="18" customHeight="1">
      <c r="A47" s="202" t="s">
        <v>215</v>
      </c>
      <c r="B47" s="206">
        <f t="shared" si="2"/>
        <v>0</v>
      </c>
    </row>
    <row r="48" spans="1:2" ht="18" customHeight="1">
      <c r="A48" s="202" t="s">
        <v>216</v>
      </c>
      <c r="B48" s="206">
        <f t="shared" si="2"/>
        <v>0</v>
      </c>
    </row>
    <row r="49" spans="1:2" ht="18" customHeight="1">
      <c r="A49" s="202" t="s">
        <v>217</v>
      </c>
      <c r="B49" s="206">
        <f t="shared" si="2"/>
        <v>0</v>
      </c>
    </row>
    <row r="50" spans="1:2" ht="27" customHeight="1">
      <c r="A50" s="219" t="s">
        <v>227</v>
      </c>
      <c r="B50" s="210">
        <f>SUM(B38:B49)</f>
        <v>0</v>
      </c>
    </row>
    <row r="52" spans="1:2" ht="18" customHeight="1">
      <c r="A52" s="369" t="s">
        <v>228</v>
      </c>
      <c r="B52" s="475"/>
    </row>
    <row r="53" spans="1:2" ht="18" customHeight="1">
      <c r="A53" s="198" t="s">
        <v>200</v>
      </c>
      <c r="B53" s="198" t="s">
        <v>325</v>
      </c>
    </row>
    <row r="54" spans="1:2" ht="18" customHeight="1">
      <c r="A54" s="221" t="s">
        <v>229</v>
      </c>
      <c r="B54" s="222"/>
    </row>
    <row r="55" spans="1:2" ht="18" customHeight="1">
      <c r="A55" s="221" t="s">
        <v>230</v>
      </c>
      <c r="B55" s="222"/>
    </row>
    <row r="56" spans="1:2" ht="18" customHeight="1">
      <c r="A56" s="221" t="s">
        <v>231</v>
      </c>
      <c r="B56" s="222"/>
    </row>
    <row r="57" spans="1:2" ht="18" customHeight="1">
      <c r="A57" s="221" t="s">
        <v>244</v>
      </c>
      <c r="B57" s="223"/>
    </row>
    <row r="58" spans="1:2" ht="18" customHeight="1">
      <c r="A58" s="224" t="s">
        <v>233</v>
      </c>
      <c r="B58" s="225">
        <f>SUM(B54:B56)</f>
        <v>0</v>
      </c>
    </row>
    <row r="60" spans="1:2" ht="18" customHeight="1">
      <c r="A60" s="369" t="s">
        <v>234</v>
      </c>
      <c r="B60" s="475"/>
    </row>
    <row r="61" spans="1:2" ht="18" customHeight="1">
      <c r="A61" s="198" t="s">
        <v>200</v>
      </c>
      <c r="B61" s="198" t="s">
        <v>325</v>
      </c>
    </row>
    <row r="62" spans="1:2" ht="18" customHeight="1">
      <c r="A62" s="198" t="s">
        <v>235</v>
      </c>
      <c r="B62" s="225">
        <f>B34</f>
        <v>0</v>
      </c>
    </row>
    <row r="63" spans="1:2" ht="18" customHeight="1">
      <c r="A63" s="198" t="s">
        <v>236</v>
      </c>
      <c r="B63" s="225">
        <f>B50</f>
        <v>0</v>
      </c>
    </row>
    <row r="64" spans="1:2" ht="18" customHeight="1">
      <c r="A64" s="198" t="s">
        <v>232</v>
      </c>
      <c r="B64" s="225">
        <f>B58</f>
        <v>0</v>
      </c>
    </row>
    <row r="65" spans="1:2" ht="35.25" customHeight="1">
      <c r="A65" s="198" t="s">
        <v>237</v>
      </c>
      <c r="B65" s="210">
        <f>SUM(B62:B64)</f>
        <v>0</v>
      </c>
    </row>
  </sheetData>
  <mergeCells count="9">
    <mergeCell ref="J2:J4"/>
    <mergeCell ref="A20:A21"/>
    <mergeCell ref="A36:B36"/>
    <mergeCell ref="A52:B52"/>
    <mergeCell ref="A60:B60"/>
    <mergeCell ref="A1:H1"/>
    <mergeCell ref="A3:A4"/>
    <mergeCell ref="D2:H2"/>
    <mergeCell ref="A2:B2"/>
  </mergeCells>
  <phoneticPr fontId="0" type="noConversion"/>
  <pageMargins left="0.75" right="0.75" top="1" bottom="1" header="0.5" footer="0.5"/>
  <pageSetup paperSize="9" orientation="portrait" horizontalDpi="300" verticalDpi="300" r:id="rId1"/>
  <headerFooter alignWithMargins="0"/>
  <ignoredErrors>
    <ignoredError sqref="H4 K5:K16 B22:B33 B38:B49" emptyCellReference="1"/>
    <ignoredError sqref="B18" evalError="1" formulaRange="1"/>
    <ignoredError sqref="B58" formulaRange="1"/>
  </ignoredErrors>
</worksheet>
</file>

<file path=xl/worksheets/sheet19.xml><?xml version="1.0" encoding="utf-8"?>
<worksheet xmlns="http://schemas.openxmlformats.org/spreadsheetml/2006/main" xmlns:r="http://schemas.openxmlformats.org/officeDocument/2006/relationships">
  <sheetPr>
    <pageSetUpPr fitToPage="1"/>
  </sheetPr>
  <dimension ref="A1:D11"/>
  <sheetViews>
    <sheetView showGridLines="0" zoomScaleNormal="100" workbookViewId="0">
      <selection activeCell="D2" sqref="D2"/>
    </sheetView>
  </sheetViews>
  <sheetFormatPr defaultRowHeight="10.5"/>
  <cols>
    <col min="1" max="1" width="29.85546875" style="23" customWidth="1"/>
    <col min="2" max="4" width="15.5703125" style="23" customWidth="1"/>
    <col min="5" max="16384" width="9.140625" style="23"/>
  </cols>
  <sheetData>
    <row r="1" spans="1:4" ht="32.25" customHeight="1">
      <c r="A1" s="227" t="s">
        <v>247</v>
      </c>
      <c r="B1" s="198" t="s">
        <v>325</v>
      </c>
      <c r="C1" s="198" t="s">
        <v>325</v>
      </c>
      <c r="D1" s="198" t="s">
        <v>325</v>
      </c>
    </row>
    <row r="2" spans="1:4" ht="27" customHeight="1">
      <c r="A2" s="228" t="s">
        <v>238</v>
      </c>
      <c r="B2" s="229"/>
      <c r="C2" s="229"/>
      <c r="D2" s="229"/>
    </row>
    <row r="3" spans="1:4" ht="27" customHeight="1">
      <c r="A3" s="230" t="s">
        <v>263</v>
      </c>
      <c r="B3" s="229"/>
      <c r="C3" s="229"/>
      <c r="D3" s="229"/>
    </row>
    <row r="4" spans="1:4" ht="27" customHeight="1">
      <c r="A4" s="239" t="s">
        <v>260</v>
      </c>
      <c r="B4" s="155"/>
      <c r="C4" s="155"/>
      <c r="D4" s="155"/>
    </row>
    <row r="5" spans="1:4" ht="27" customHeight="1">
      <c r="A5" s="239" t="s">
        <v>239</v>
      </c>
      <c r="B5" s="155"/>
      <c r="C5" s="155"/>
      <c r="D5" s="155"/>
    </row>
    <row r="6" spans="1:4" ht="27" customHeight="1">
      <c r="A6" s="239" t="s">
        <v>261</v>
      </c>
      <c r="B6" s="155"/>
      <c r="C6" s="155"/>
      <c r="D6" s="155"/>
    </row>
    <row r="7" spans="1:4" ht="27" customHeight="1">
      <c r="A7" s="239" t="s">
        <v>262</v>
      </c>
      <c r="B7" s="155"/>
      <c r="C7" s="155"/>
      <c r="D7" s="155"/>
    </row>
    <row r="8" spans="1:4" ht="27" customHeight="1">
      <c r="A8" s="239" t="s">
        <v>31</v>
      </c>
      <c r="B8" s="155"/>
      <c r="C8" s="155"/>
      <c r="D8" s="155"/>
    </row>
    <row r="9" spans="1:4" ht="42" customHeight="1">
      <c r="A9" s="231" t="s">
        <v>240</v>
      </c>
      <c r="B9" s="232">
        <f>SUM(B2:B8)</f>
        <v>0</v>
      </c>
      <c r="C9" s="232">
        <f>SUM(C2:C8)</f>
        <v>0</v>
      </c>
      <c r="D9" s="232">
        <f>SUM(D2:D8)</f>
        <v>0</v>
      </c>
    </row>
    <row r="10" spans="1:4" s="61" customFormat="1" ht="55.5" customHeight="1">
      <c r="A10" s="469" t="s">
        <v>273</v>
      </c>
      <c r="B10" s="469"/>
      <c r="C10" s="469"/>
      <c r="D10" s="469"/>
    </row>
    <row r="11" spans="1:4" s="61" customFormat="1" ht="48" customHeight="1">
      <c r="A11" s="469" t="s">
        <v>272</v>
      </c>
      <c r="B11" s="469"/>
      <c r="C11" s="469"/>
      <c r="D11" s="469"/>
    </row>
  </sheetData>
  <mergeCells count="2">
    <mergeCell ref="A11:D11"/>
    <mergeCell ref="A10:D10"/>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xml><?xml version="1.0" encoding="utf-8"?>
<worksheet xmlns="http://schemas.openxmlformats.org/spreadsheetml/2006/main" xmlns:r="http://schemas.openxmlformats.org/officeDocument/2006/relationships">
  <dimension ref="A1:V524"/>
  <sheetViews>
    <sheetView zoomScale="90" zoomScaleNormal="90" workbookViewId="0">
      <selection activeCell="E1" sqref="E1:J1"/>
    </sheetView>
  </sheetViews>
  <sheetFormatPr defaultRowHeight="12.75"/>
  <cols>
    <col min="1" max="1" width="48.42578125" style="61" customWidth="1"/>
    <col min="2" max="2" width="12.140625" style="143" customWidth="1"/>
    <col min="3" max="3" width="13" style="17" customWidth="1"/>
    <col min="4" max="4" width="14.7109375" style="17" customWidth="1"/>
    <col min="5" max="18" width="13.7109375" style="246" customWidth="1"/>
    <col min="19" max="16384" width="9.140625" style="61"/>
  </cols>
  <sheetData>
    <row r="1" spans="1:22" ht="48" customHeight="1">
      <c r="A1" s="358" t="s">
        <v>374</v>
      </c>
      <c r="B1" s="358"/>
      <c r="C1" s="358"/>
      <c r="D1" s="358"/>
      <c r="E1" s="339" t="s">
        <v>387</v>
      </c>
      <c r="F1" s="340"/>
      <c r="G1" s="340"/>
      <c r="H1" s="340"/>
      <c r="I1" s="340"/>
      <c r="J1" s="341"/>
    </row>
    <row r="3" spans="1:22">
      <c r="A3" s="360" t="s">
        <v>20</v>
      </c>
      <c r="B3" s="360"/>
      <c r="C3" s="360"/>
      <c r="D3" s="361"/>
      <c r="E3" s="500" t="s">
        <v>380</v>
      </c>
      <c r="F3" s="351"/>
      <c r="G3" s="350" t="s">
        <v>381</v>
      </c>
      <c r="H3" s="351"/>
      <c r="I3" s="350" t="s">
        <v>382</v>
      </c>
      <c r="J3" s="351"/>
      <c r="K3" s="350" t="s">
        <v>383</v>
      </c>
      <c r="L3" s="351"/>
      <c r="M3" s="350" t="s">
        <v>384</v>
      </c>
      <c r="N3" s="351"/>
      <c r="O3" s="350" t="s">
        <v>385</v>
      </c>
      <c r="P3" s="351"/>
      <c r="Q3" s="501" t="s">
        <v>386</v>
      </c>
      <c r="R3" s="351"/>
    </row>
    <row r="4" spans="1:22" ht="20.25" customHeight="1">
      <c r="A4" s="364"/>
      <c r="B4" s="365"/>
      <c r="C4" s="362"/>
      <c r="D4" s="363"/>
      <c r="E4" s="357"/>
      <c r="F4" s="353"/>
      <c r="G4" s="352"/>
      <c r="H4" s="353"/>
      <c r="I4" s="352"/>
      <c r="J4" s="353"/>
      <c r="K4" s="352"/>
      <c r="L4" s="353"/>
      <c r="M4" s="352"/>
      <c r="N4" s="353"/>
      <c r="O4" s="352"/>
      <c r="P4" s="353"/>
      <c r="Q4" s="352"/>
      <c r="R4" s="353"/>
    </row>
    <row r="5" spans="1:22" ht="45" customHeight="1">
      <c r="A5" s="345" t="s">
        <v>378</v>
      </c>
      <c r="B5" s="346"/>
      <c r="C5" s="7" t="s">
        <v>18</v>
      </c>
      <c r="D5" s="260" t="s">
        <v>267</v>
      </c>
      <c r="E5" s="259" t="s">
        <v>18</v>
      </c>
      <c r="F5" s="247" t="s">
        <v>19</v>
      </c>
      <c r="G5" s="71" t="s">
        <v>18</v>
      </c>
      <c r="H5" s="247" t="s">
        <v>19</v>
      </c>
      <c r="I5" s="71" t="s">
        <v>18</v>
      </c>
      <c r="J5" s="247" t="s">
        <v>19</v>
      </c>
      <c r="K5" s="71" t="s">
        <v>18</v>
      </c>
      <c r="L5" s="247" t="s">
        <v>19</v>
      </c>
      <c r="M5" s="71" t="s">
        <v>18</v>
      </c>
      <c r="N5" s="247" t="s">
        <v>19</v>
      </c>
      <c r="O5" s="71" t="s">
        <v>18</v>
      </c>
      <c r="P5" s="247" t="s">
        <v>19</v>
      </c>
      <c r="Q5" s="71" t="s">
        <v>18</v>
      </c>
      <c r="R5" s="247" t="s">
        <v>19</v>
      </c>
      <c r="S5" s="245"/>
      <c r="T5" s="245"/>
      <c r="U5" s="245"/>
      <c r="V5" s="245"/>
    </row>
    <row r="6" spans="1:22" ht="12.75" customHeight="1">
      <c r="A6" s="342" t="s">
        <v>315</v>
      </c>
      <c r="B6" s="343"/>
      <c r="C6" s="343"/>
      <c r="D6" s="343"/>
      <c r="E6" s="343"/>
      <c r="F6" s="343"/>
      <c r="G6" s="343"/>
      <c r="H6" s="343"/>
      <c r="I6" s="343"/>
      <c r="J6" s="343"/>
      <c r="K6" s="343"/>
      <c r="L6" s="343"/>
      <c r="M6" s="343"/>
      <c r="N6" s="343"/>
      <c r="O6" s="343"/>
      <c r="P6" s="343"/>
      <c r="Q6" s="343"/>
      <c r="R6" s="344"/>
    </row>
    <row r="7" spans="1:22">
      <c r="A7" s="5" t="s">
        <v>299</v>
      </c>
      <c r="B7" s="241" t="s">
        <v>9</v>
      </c>
      <c r="C7" s="14">
        <v>0</v>
      </c>
      <c r="D7" s="248">
        <v>0</v>
      </c>
      <c r="E7" s="254"/>
      <c r="F7" s="9"/>
      <c r="G7" s="14"/>
      <c r="H7" s="15"/>
      <c r="I7" s="14"/>
      <c r="J7" s="15"/>
      <c r="K7" s="14"/>
      <c r="L7" s="15"/>
      <c r="M7" s="14"/>
      <c r="N7" s="15"/>
      <c r="O7" s="14"/>
      <c r="P7" s="15"/>
      <c r="Q7" s="14"/>
      <c r="R7" s="15"/>
    </row>
    <row r="8" spans="1:22">
      <c r="A8" s="4" t="s">
        <v>312</v>
      </c>
      <c r="B8" s="198" t="s">
        <v>9</v>
      </c>
      <c r="C8" s="8">
        <v>0</v>
      </c>
      <c r="D8" s="249">
        <v>0</v>
      </c>
      <c r="E8" s="254"/>
      <c r="F8" s="9"/>
      <c r="G8" s="8"/>
      <c r="H8" s="9"/>
      <c r="I8" s="8"/>
      <c r="J8" s="9"/>
      <c r="K8" s="8"/>
      <c r="L8" s="9"/>
      <c r="M8" s="8"/>
      <c r="N8" s="9"/>
      <c r="O8" s="8"/>
      <c r="P8" s="9"/>
      <c r="Q8" s="8"/>
      <c r="R8" s="9"/>
    </row>
    <row r="9" spans="1:22">
      <c r="A9" s="359" t="s">
        <v>313</v>
      </c>
      <c r="B9" s="213" t="s">
        <v>9</v>
      </c>
      <c r="C9" s="10">
        <v>0</v>
      </c>
      <c r="D9" s="250">
        <v>0</v>
      </c>
      <c r="E9" s="255"/>
      <c r="F9" s="11"/>
      <c r="G9" s="10"/>
      <c r="H9" s="11"/>
      <c r="I9" s="10"/>
      <c r="J9" s="11"/>
      <c r="K9" s="10"/>
      <c r="L9" s="11"/>
      <c r="M9" s="10"/>
      <c r="N9" s="11"/>
      <c r="O9" s="10"/>
      <c r="P9" s="11"/>
      <c r="Q9" s="10"/>
      <c r="R9" s="11"/>
    </row>
    <row r="10" spans="1:22" ht="21">
      <c r="A10" s="359"/>
      <c r="B10" s="213" t="s">
        <v>11</v>
      </c>
      <c r="C10" s="10">
        <v>0</v>
      </c>
      <c r="D10" s="250">
        <v>0</v>
      </c>
      <c r="E10" s="255"/>
      <c r="F10" s="11"/>
      <c r="G10" s="10"/>
      <c r="H10" s="11"/>
      <c r="I10" s="10"/>
      <c r="J10" s="11"/>
      <c r="K10" s="10"/>
      <c r="L10" s="11"/>
      <c r="M10" s="10"/>
      <c r="N10" s="11"/>
      <c r="O10" s="10"/>
      <c r="P10" s="11"/>
      <c r="Q10" s="10"/>
      <c r="R10" s="11"/>
    </row>
    <row r="11" spans="1:22">
      <c r="A11" s="359"/>
      <c r="B11" s="198" t="s">
        <v>12</v>
      </c>
      <c r="C11" s="19">
        <f t="shared" ref="C11:R11" si="0">C9+C10</f>
        <v>0</v>
      </c>
      <c r="D11" s="251">
        <f t="shared" si="0"/>
        <v>0</v>
      </c>
      <c r="E11" s="256">
        <f>E9+E10</f>
        <v>0</v>
      </c>
      <c r="F11" s="19">
        <f t="shared" si="0"/>
        <v>0</v>
      </c>
      <c r="G11" s="19">
        <f t="shared" si="0"/>
        <v>0</v>
      </c>
      <c r="H11" s="19">
        <f t="shared" si="0"/>
        <v>0</v>
      </c>
      <c r="I11" s="19">
        <f t="shared" si="0"/>
        <v>0</v>
      </c>
      <c r="J11" s="19">
        <f t="shared" si="0"/>
        <v>0</v>
      </c>
      <c r="K11" s="19">
        <f t="shared" si="0"/>
        <v>0</v>
      </c>
      <c r="L11" s="19">
        <f t="shared" si="0"/>
        <v>0</v>
      </c>
      <c r="M11" s="19">
        <f t="shared" si="0"/>
        <v>0</v>
      </c>
      <c r="N11" s="19">
        <f t="shared" si="0"/>
        <v>0</v>
      </c>
      <c r="O11" s="19">
        <f t="shared" si="0"/>
        <v>0</v>
      </c>
      <c r="P11" s="19">
        <f t="shared" si="0"/>
        <v>0</v>
      </c>
      <c r="Q11" s="19">
        <f t="shared" si="0"/>
        <v>0</v>
      </c>
      <c r="R11" s="19">
        <f t="shared" si="0"/>
        <v>0</v>
      </c>
    </row>
    <row r="12" spans="1:22" hidden="1">
      <c r="A12" s="4"/>
      <c r="B12" s="198"/>
      <c r="C12" s="8"/>
      <c r="D12" s="249"/>
      <c r="E12" s="254"/>
      <c r="F12" s="9"/>
      <c r="G12" s="8"/>
      <c r="H12" s="9"/>
      <c r="I12" s="8"/>
      <c r="J12" s="9"/>
      <c r="K12" s="8"/>
      <c r="L12" s="9"/>
      <c r="M12" s="8"/>
      <c r="N12" s="9"/>
      <c r="O12" s="8"/>
      <c r="P12" s="9"/>
      <c r="Q12" s="8"/>
      <c r="R12" s="9"/>
    </row>
    <row r="13" spans="1:22">
      <c r="A13" s="359" t="s">
        <v>314</v>
      </c>
      <c r="B13" s="213" t="s">
        <v>9</v>
      </c>
      <c r="C13" s="10">
        <v>0</v>
      </c>
      <c r="D13" s="250">
        <v>0</v>
      </c>
      <c r="E13" s="255"/>
      <c r="F13" s="11"/>
      <c r="G13" s="10"/>
      <c r="H13" s="11"/>
      <c r="I13" s="10"/>
      <c r="J13" s="11"/>
      <c r="K13" s="10"/>
      <c r="L13" s="11"/>
      <c r="M13" s="10"/>
      <c r="N13" s="11"/>
      <c r="O13" s="10"/>
      <c r="P13" s="11"/>
      <c r="Q13" s="10"/>
      <c r="R13" s="11"/>
    </row>
    <row r="14" spans="1:22" ht="21">
      <c r="A14" s="359"/>
      <c r="B14" s="213" t="s">
        <v>11</v>
      </c>
      <c r="C14" s="10">
        <v>0</v>
      </c>
      <c r="D14" s="252">
        <v>0</v>
      </c>
      <c r="E14" s="255"/>
      <c r="F14" s="12"/>
      <c r="G14" s="10"/>
      <c r="H14" s="12"/>
      <c r="I14" s="10"/>
      <c r="J14" s="12"/>
      <c r="K14" s="10"/>
      <c r="L14" s="12"/>
      <c r="M14" s="10"/>
      <c r="N14" s="12"/>
      <c r="O14" s="10"/>
      <c r="P14" s="12"/>
      <c r="Q14" s="10"/>
      <c r="R14" s="12"/>
    </row>
    <row r="15" spans="1:22">
      <c r="A15" s="359"/>
      <c r="B15" s="198" t="s">
        <v>12</v>
      </c>
      <c r="C15" s="19">
        <f t="shared" ref="C15:R15" si="1">C13+C14</f>
        <v>0</v>
      </c>
      <c r="D15" s="251">
        <f t="shared" si="1"/>
        <v>0</v>
      </c>
      <c r="E15" s="256">
        <f t="shared" si="1"/>
        <v>0</v>
      </c>
      <c r="F15" s="19">
        <f t="shared" si="1"/>
        <v>0</v>
      </c>
      <c r="G15" s="19">
        <f t="shared" si="1"/>
        <v>0</v>
      </c>
      <c r="H15" s="19">
        <f t="shared" si="1"/>
        <v>0</v>
      </c>
      <c r="I15" s="19">
        <f t="shared" si="1"/>
        <v>0</v>
      </c>
      <c r="J15" s="19">
        <f t="shared" si="1"/>
        <v>0</v>
      </c>
      <c r="K15" s="19">
        <f t="shared" si="1"/>
        <v>0</v>
      </c>
      <c r="L15" s="19">
        <f t="shared" si="1"/>
        <v>0</v>
      </c>
      <c r="M15" s="19">
        <f t="shared" si="1"/>
        <v>0</v>
      </c>
      <c r="N15" s="19">
        <f t="shared" si="1"/>
        <v>0</v>
      </c>
      <c r="O15" s="19">
        <f t="shared" si="1"/>
        <v>0</v>
      </c>
      <c r="P15" s="19">
        <f t="shared" si="1"/>
        <v>0</v>
      </c>
      <c r="Q15" s="19">
        <f t="shared" si="1"/>
        <v>0</v>
      </c>
      <c r="R15" s="19">
        <f t="shared" si="1"/>
        <v>0</v>
      </c>
    </row>
    <row r="16" spans="1:22">
      <c r="A16" s="4" t="s">
        <v>13</v>
      </c>
      <c r="B16" s="198" t="s">
        <v>9</v>
      </c>
      <c r="C16" s="8">
        <v>0</v>
      </c>
      <c r="D16" s="249">
        <v>0</v>
      </c>
      <c r="E16" s="254"/>
      <c r="F16" s="9"/>
      <c r="G16" s="8"/>
      <c r="H16" s="9"/>
      <c r="I16" s="8"/>
      <c r="J16" s="9"/>
      <c r="K16" s="8"/>
      <c r="L16" s="9"/>
      <c r="M16" s="8"/>
      <c r="N16" s="9"/>
      <c r="O16" s="8"/>
      <c r="P16" s="9"/>
      <c r="Q16" s="8"/>
      <c r="R16" s="9"/>
    </row>
    <row r="17" spans="1:18" ht="21">
      <c r="A17" s="4" t="s">
        <v>300</v>
      </c>
      <c r="B17" s="198" t="s">
        <v>9</v>
      </c>
      <c r="C17" s="8">
        <v>0</v>
      </c>
      <c r="D17" s="249">
        <v>0</v>
      </c>
      <c r="E17" s="254"/>
      <c r="F17" s="9"/>
      <c r="G17" s="8"/>
      <c r="H17" s="9"/>
      <c r="I17" s="8"/>
      <c r="J17" s="9"/>
      <c r="K17" s="8"/>
      <c r="L17" s="9"/>
      <c r="M17" s="8"/>
      <c r="N17" s="9"/>
      <c r="O17" s="8"/>
      <c r="P17" s="9"/>
      <c r="Q17" s="8"/>
      <c r="R17" s="9"/>
    </row>
    <row r="18" spans="1:18">
      <c r="A18" s="4" t="s">
        <v>302</v>
      </c>
      <c r="B18" s="198" t="s">
        <v>9</v>
      </c>
      <c r="C18" s="8">
        <v>0</v>
      </c>
      <c r="D18" s="249">
        <v>0</v>
      </c>
      <c r="E18" s="254"/>
      <c r="F18" s="9"/>
      <c r="G18" s="8"/>
      <c r="H18" s="9"/>
      <c r="I18" s="8"/>
      <c r="J18" s="9"/>
      <c r="K18" s="8"/>
      <c r="L18" s="9"/>
      <c r="M18" s="8"/>
      <c r="N18" s="9"/>
      <c r="O18" s="8"/>
      <c r="P18" s="9"/>
      <c r="Q18" s="8"/>
      <c r="R18" s="9"/>
    </row>
    <row r="19" spans="1:18">
      <c r="A19" s="354" t="s">
        <v>303</v>
      </c>
      <c r="B19" s="213" t="s">
        <v>9</v>
      </c>
      <c r="C19" s="20">
        <f t="shared" ref="C19:R19" si="2">C18+C17+C13+C16+C12+C9+C8+C7</f>
        <v>0</v>
      </c>
      <c r="D19" s="253">
        <f t="shared" si="2"/>
        <v>0</v>
      </c>
      <c r="E19" s="257">
        <f>E18+E17+E13+E16+E12+E9+E8+E7</f>
        <v>0</v>
      </c>
      <c r="F19" s="20">
        <f t="shared" si="2"/>
        <v>0</v>
      </c>
      <c r="G19" s="20">
        <f t="shared" si="2"/>
        <v>0</v>
      </c>
      <c r="H19" s="20">
        <f t="shared" si="2"/>
        <v>0</v>
      </c>
      <c r="I19" s="20">
        <f t="shared" si="2"/>
        <v>0</v>
      </c>
      <c r="J19" s="20">
        <f t="shared" si="2"/>
        <v>0</v>
      </c>
      <c r="K19" s="20">
        <f t="shared" si="2"/>
        <v>0</v>
      </c>
      <c r="L19" s="20">
        <f t="shared" si="2"/>
        <v>0</v>
      </c>
      <c r="M19" s="20">
        <f t="shared" si="2"/>
        <v>0</v>
      </c>
      <c r="N19" s="20">
        <f t="shared" si="2"/>
        <v>0</v>
      </c>
      <c r="O19" s="20">
        <f t="shared" si="2"/>
        <v>0</v>
      </c>
      <c r="P19" s="20">
        <f t="shared" si="2"/>
        <v>0</v>
      </c>
      <c r="Q19" s="20">
        <f t="shared" si="2"/>
        <v>0</v>
      </c>
      <c r="R19" s="20">
        <f t="shared" si="2"/>
        <v>0</v>
      </c>
    </row>
    <row r="20" spans="1:18" ht="21">
      <c r="A20" s="355"/>
      <c r="B20" s="213" t="s">
        <v>11</v>
      </c>
      <c r="C20" s="20">
        <f t="shared" ref="C20:R20" si="3">C14+C10</f>
        <v>0</v>
      </c>
      <c r="D20" s="253">
        <f t="shared" si="3"/>
        <v>0</v>
      </c>
      <c r="E20" s="257">
        <f>E14+E10</f>
        <v>0</v>
      </c>
      <c r="F20" s="20">
        <f t="shared" si="3"/>
        <v>0</v>
      </c>
      <c r="G20" s="20">
        <f t="shared" si="3"/>
        <v>0</v>
      </c>
      <c r="H20" s="20">
        <f t="shared" si="3"/>
        <v>0</v>
      </c>
      <c r="I20" s="20">
        <f t="shared" si="3"/>
        <v>0</v>
      </c>
      <c r="J20" s="20">
        <f t="shared" si="3"/>
        <v>0</v>
      </c>
      <c r="K20" s="20">
        <f t="shared" si="3"/>
        <v>0</v>
      </c>
      <c r="L20" s="20">
        <f t="shared" si="3"/>
        <v>0</v>
      </c>
      <c r="M20" s="20">
        <f t="shared" si="3"/>
        <v>0</v>
      </c>
      <c r="N20" s="20">
        <f t="shared" si="3"/>
        <v>0</v>
      </c>
      <c r="O20" s="20">
        <f t="shared" si="3"/>
        <v>0</v>
      </c>
      <c r="P20" s="20">
        <f t="shared" si="3"/>
        <v>0</v>
      </c>
      <c r="Q20" s="20">
        <f t="shared" si="3"/>
        <v>0</v>
      </c>
      <c r="R20" s="20">
        <f t="shared" si="3"/>
        <v>0</v>
      </c>
    </row>
    <row r="21" spans="1:18">
      <c r="A21" s="356"/>
      <c r="B21" s="198" t="s">
        <v>12</v>
      </c>
      <c r="C21" s="19">
        <f t="shared" ref="C21:R21" si="4">C20+C19</f>
        <v>0</v>
      </c>
      <c r="D21" s="251">
        <f t="shared" si="4"/>
        <v>0</v>
      </c>
      <c r="E21" s="256">
        <f t="shared" si="4"/>
        <v>0</v>
      </c>
      <c r="F21" s="19">
        <f t="shared" si="4"/>
        <v>0</v>
      </c>
      <c r="G21" s="19">
        <f t="shared" si="4"/>
        <v>0</v>
      </c>
      <c r="H21" s="19">
        <f t="shared" si="4"/>
        <v>0</v>
      </c>
      <c r="I21" s="19">
        <f t="shared" si="4"/>
        <v>0</v>
      </c>
      <c r="J21" s="19">
        <f t="shared" si="4"/>
        <v>0</v>
      </c>
      <c r="K21" s="19">
        <f t="shared" si="4"/>
        <v>0</v>
      </c>
      <c r="L21" s="19">
        <f t="shared" si="4"/>
        <v>0</v>
      </c>
      <c r="M21" s="19">
        <f t="shared" si="4"/>
        <v>0</v>
      </c>
      <c r="N21" s="19">
        <f t="shared" si="4"/>
        <v>0</v>
      </c>
      <c r="O21" s="19">
        <f t="shared" si="4"/>
        <v>0</v>
      </c>
      <c r="P21" s="19">
        <f t="shared" si="4"/>
        <v>0</v>
      </c>
      <c r="Q21" s="19">
        <f t="shared" si="4"/>
        <v>0</v>
      </c>
      <c r="R21" s="19">
        <f t="shared" si="4"/>
        <v>0</v>
      </c>
    </row>
    <row r="22" spans="1:18">
      <c r="A22" s="6" t="s">
        <v>316</v>
      </c>
      <c r="B22" s="198" t="s">
        <v>12</v>
      </c>
      <c r="C22" s="8"/>
      <c r="D22" s="249"/>
      <c r="E22" s="258"/>
      <c r="F22" s="13"/>
      <c r="G22" s="13"/>
      <c r="H22" s="13"/>
      <c r="I22" s="13"/>
      <c r="J22" s="13"/>
      <c r="K22" s="13"/>
      <c r="L22" s="13"/>
      <c r="M22" s="13"/>
      <c r="N22" s="13"/>
      <c r="O22" s="13"/>
      <c r="P22" s="13"/>
      <c r="Q22" s="13"/>
      <c r="R22" s="13"/>
    </row>
    <row r="23" spans="1:18">
      <c r="A23" s="6" t="s">
        <v>304</v>
      </c>
      <c r="B23" s="198" t="s">
        <v>12</v>
      </c>
      <c r="C23" s="19">
        <f>C22+C21</f>
        <v>0</v>
      </c>
      <c r="D23" s="19">
        <f>D22+D21</f>
        <v>0</v>
      </c>
      <c r="E23" s="258"/>
      <c r="F23" s="13"/>
      <c r="G23" s="13"/>
      <c r="H23" s="13"/>
      <c r="I23" s="13"/>
      <c r="J23" s="13"/>
      <c r="K23" s="13"/>
      <c r="L23" s="13"/>
      <c r="M23" s="13"/>
      <c r="N23" s="13"/>
      <c r="O23" s="13"/>
      <c r="P23" s="13"/>
      <c r="Q23" s="13"/>
      <c r="R23" s="13"/>
    </row>
    <row r="24" spans="1:18">
      <c r="A24" s="13"/>
      <c r="B24" s="13"/>
      <c r="C24" s="13"/>
      <c r="D24" s="13"/>
      <c r="E24" s="258"/>
      <c r="F24" s="13"/>
      <c r="G24" s="13"/>
      <c r="H24" s="13"/>
      <c r="I24" s="13"/>
      <c r="J24" s="13"/>
      <c r="K24" s="13"/>
      <c r="L24" s="13"/>
      <c r="M24" s="13"/>
      <c r="N24" s="13"/>
      <c r="O24" s="13"/>
      <c r="P24" s="13"/>
      <c r="Q24" s="13"/>
      <c r="R24" s="13"/>
    </row>
    <row r="25" spans="1:18" ht="21">
      <c r="A25" s="345" t="s">
        <v>379</v>
      </c>
      <c r="B25" s="346"/>
      <c r="C25" s="71" t="s">
        <v>18</v>
      </c>
      <c r="D25" s="247" t="s">
        <v>19</v>
      </c>
      <c r="E25" s="61"/>
      <c r="F25" s="13"/>
      <c r="G25" s="13"/>
      <c r="H25" s="13"/>
      <c r="I25" s="13"/>
      <c r="J25" s="13"/>
      <c r="K25" s="13"/>
      <c r="L25" s="13"/>
      <c r="M25" s="13"/>
      <c r="N25" s="13"/>
      <c r="O25" s="13"/>
      <c r="P25" s="13"/>
      <c r="Q25" s="13"/>
      <c r="R25" s="13"/>
    </row>
    <row r="26" spans="1:18">
      <c r="A26" s="342" t="s">
        <v>318</v>
      </c>
      <c r="B26" s="343"/>
      <c r="C26" s="349"/>
      <c r="D26" s="349"/>
      <c r="E26" s="347"/>
      <c r="F26" s="348"/>
      <c r="G26" s="349"/>
      <c r="H26" s="348"/>
      <c r="I26" s="349"/>
      <c r="J26" s="348"/>
      <c r="K26" s="349"/>
      <c r="L26" s="348"/>
      <c r="M26" s="349"/>
      <c r="N26" s="348"/>
      <c r="O26" s="349"/>
      <c r="P26" s="348"/>
      <c r="Q26" s="349"/>
      <c r="R26" s="348"/>
    </row>
    <row r="27" spans="1:18" ht="24.75" customHeight="1">
      <c r="A27" s="5" t="s">
        <v>319</v>
      </c>
      <c r="B27" s="241" t="s">
        <v>9</v>
      </c>
      <c r="C27" s="14">
        <v>0</v>
      </c>
      <c r="D27" s="9">
        <v>0</v>
      </c>
      <c r="E27" s="499"/>
      <c r="F27" s="15"/>
      <c r="G27" s="14"/>
      <c r="H27" s="15"/>
      <c r="I27" s="14"/>
      <c r="J27" s="15"/>
      <c r="K27" s="14"/>
      <c r="L27" s="15"/>
      <c r="M27" s="14"/>
      <c r="N27" s="15"/>
      <c r="O27" s="14"/>
      <c r="P27" s="15"/>
      <c r="Q27" s="14"/>
      <c r="R27" s="15"/>
    </row>
    <row r="28" spans="1:18" ht="24.75" customHeight="1">
      <c r="A28" s="5" t="s">
        <v>376</v>
      </c>
      <c r="B28" s="241" t="s">
        <v>9</v>
      </c>
      <c r="C28" s="14">
        <v>0</v>
      </c>
      <c r="D28" s="9">
        <v>0</v>
      </c>
      <c r="E28" s="499"/>
      <c r="F28" s="15"/>
      <c r="G28" s="14"/>
      <c r="H28" s="15"/>
      <c r="I28" s="14"/>
      <c r="J28" s="15"/>
      <c r="K28" s="14"/>
      <c r="L28" s="15"/>
      <c r="M28" s="14"/>
      <c r="N28" s="15"/>
      <c r="O28" s="14"/>
      <c r="P28" s="15"/>
      <c r="Q28" s="14"/>
      <c r="R28" s="15"/>
    </row>
    <row r="29" spans="1:18" ht="24.75" customHeight="1">
      <c r="A29" s="5" t="s">
        <v>377</v>
      </c>
      <c r="B29" s="241" t="s">
        <v>9</v>
      </c>
      <c r="C29" s="14">
        <v>0</v>
      </c>
      <c r="D29" s="9">
        <v>0</v>
      </c>
      <c r="E29" s="499"/>
      <c r="F29" s="15"/>
      <c r="G29" s="14"/>
      <c r="H29" s="15"/>
      <c r="I29" s="14"/>
      <c r="J29" s="15"/>
      <c r="K29" s="14"/>
      <c r="L29" s="15"/>
      <c r="M29" s="14"/>
      <c r="N29" s="15"/>
      <c r="O29" s="14"/>
      <c r="P29" s="15"/>
      <c r="Q29" s="14"/>
      <c r="R29" s="15"/>
    </row>
    <row r="30" spans="1:18" ht="17.25" customHeight="1">
      <c r="A30" s="6" t="s">
        <v>317</v>
      </c>
      <c r="B30" s="198"/>
      <c r="C30" s="19">
        <f>C27+C28+C29</f>
        <v>0</v>
      </c>
      <c r="D30" s="19">
        <f>D27+D28+D29</f>
        <v>0</v>
      </c>
      <c r="E30" s="19">
        <f t="shared" ref="E30:R30" si="5">E27+E28+E29</f>
        <v>0</v>
      </c>
      <c r="F30" s="19">
        <f t="shared" si="5"/>
        <v>0</v>
      </c>
      <c r="G30" s="19">
        <f t="shared" si="5"/>
        <v>0</v>
      </c>
      <c r="H30" s="19">
        <f t="shared" si="5"/>
        <v>0</v>
      </c>
      <c r="I30" s="19">
        <f t="shared" si="5"/>
        <v>0</v>
      </c>
      <c r="J30" s="19">
        <f t="shared" si="5"/>
        <v>0</v>
      </c>
      <c r="K30" s="19">
        <f t="shared" si="5"/>
        <v>0</v>
      </c>
      <c r="L30" s="19">
        <f t="shared" si="5"/>
        <v>0</v>
      </c>
      <c r="M30" s="19">
        <f t="shared" si="5"/>
        <v>0</v>
      </c>
      <c r="N30" s="19">
        <f t="shared" si="5"/>
        <v>0</v>
      </c>
      <c r="O30" s="19">
        <f t="shared" si="5"/>
        <v>0</v>
      </c>
      <c r="P30" s="19">
        <f t="shared" si="5"/>
        <v>0</v>
      </c>
      <c r="Q30" s="19">
        <f t="shared" si="5"/>
        <v>0</v>
      </c>
      <c r="R30" s="19">
        <f t="shared" si="5"/>
        <v>0</v>
      </c>
    </row>
    <row r="31" spans="1:18">
      <c r="A31" s="368" t="s">
        <v>375</v>
      </c>
      <c r="B31" s="213" t="s">
        <v>9</v>
      </c>
      <c r="C31" s="20">
        <f>C19+C30</f>
        <v>0</v>
      </c>
      <c r="D31" s="20">
        <f t="shared" ref="D31:R31" si="6">D19+D30</f>
        <v>0</v>
      </c>
      <c r="E31" s="20">
        <f t="shared" si="6"/>
        <v>0</v>
      </c>
      <c r="F31" s="20">
        <f t="shared" si="6"/>
        <v>0</v>
      </c>
      <c r="G31" s="20">
        <f t="shared" si="6"/>
        <v>0</v>
      </c>
      <c r="H31" s="20">
        <f t="shared" si="6"/>
        <v>0</v>
      </c>
      <c r="I31" s="20">
        <f t="shared" si="6"/>
        <v>0</v>
      </c>
      <c r="J31" s="20">
        <f t="shared" si="6"/>
        <v>0</v>
      </c>
      <c r="K31" s="20">
        <f t="shared" si="6"/>
        <v>0</v>
      </c>
      <c r="L31" s="20">
        <f t="shared" si="6"/>
        <v>0</v>
      </c>
      <c r="M31" s="20">
        <f t="shared" si="6"/>
        <v>0</v>
      </c>
      <c r="N31" s="20">
        <f t="shared" si="6"/>
        <v>0</v>
      </c>
      <c r="O31" s="20">
        <f t="shared" si="6"/>
        <v>0</v>
      </c>
      <c r="P31" s="20">
        <f t="shared" si="6"/>
        <v>0</v>
      </c>
      <c r="Q31" s="20">
        <f t="shared" si="6"/>
        <v>0</v>
      </c>
      <c r="R31" s="20">
        <f t="shared" si="6"/>
        <v>0</v>
      </c>
    </row>
    <row r="32" spans="1:18" ht="21">
      <c r="A32" s="368"/>
      <c r="B32" s="213" t="s">
        <v>11</v>
      </c>
      <c r="C32" s="20">
        <f>+C20</f>
        <v>0</v>
      </c>
      <c r="D32" s="20">
        <f t="shared" ref="D32:R32" si="7">+D20</f>
        <v>0</v>
      </c>
      <c r="E32" s="20">
        <f t="shared" si="7"/>
        <v>0</v>
      </c>
      <c r="F32" s="20">
        <f t="shared" si="7"/>
        <v>0</v>
      </c>
      <c r="G32" s="20">
        <f t="shared" si="7"/>
        <v>0</v>
      </c>
      <c r="H32" s="20">
        <f t="shared" si="7"/>
        <v>0</v>
      </c>
      <c r="I32" s="20">
        <f t="shared" si="7"/>
        <v>0</v>
      </c>
      <c r="J32" s="20">
        <f t="shared" si="7"/>
        <v>0</v>
      </c>
      <c r="K32" s="20">
        <f t="shared" si="7"/>
        <v>0</v>
      </c>
      <c r="L32" s="20">
        <f t="shared" si="7"/>
        <v>0</v>
      </c>
      <c r="M32" s="20">
        <f t="shared" si="7"/>
        <v>0</v>
      </c>
      <c r="N32" s="20">
        <f t="shared" si="7"/>
        <v>0</v>
      </c>
      <c r="O32" s="20">
        <f t="shared" si="7"/>
        <v>0</v>
      </c>
      <c r="P32" s="20">
        <f t="shared" si="7"/>
        <v>0</v>
      </c>
      <c r="Q32" s="20">
        <f t="shared" si="7"/>
        <v>0</v>
      </c>
      <c r="R32" s="20">
        <f t="shared" si="7"/>
        <v>0</v>
      </c>
    </row>
    <row r="33" spans="1:18">
      <c r="A33" s="368"/>
      <c r="B33" s="198" t="s">
        <v>12</v>
      </c>
      <c r="C33" s="19">
        <f>C31+C32</f>
        <v>0</v>
      </c>
      <c r="D33" s="251">
        <f t="shared" ref="D33:R33" si="8">D31+D32</f>
        <v>0</v>
      </c>
      <c r="E33" s="256">
        <f t="shared" si="8"/>
        <v>0</v>
      </c>
      <c r="F33" s="19">
        <f t="shared" si="8"/>
        <v>0</v>
      </c>
      <c r="G33" s="19">
        <f t="shared" si="8"/>
        <v>0</v>
      </c>
      <c r="H33" s="19">
        <f t="shared" si="8"/>
        <v>0</v>
      </c>
      <c r="I33" s="19">
        <f t="shared" si="8"/>
        <v>0</v>
      </c>
      <c r="J33" s="19">
        <f t="shared" si="8"/>
        <v>0</v>
      </c>
      <c r="K33" s="19">
        <f t="shared" si="8"/>
        <v>0</v>
      </c>
      <c r="L33" s="19">
        <f t="shared" si="8"/>
        <v>0</v>
      </c>
      <c r="M33" s="19">
        <f t="shared" si="8"/>
        <v>0</v>
      </c>
      <c r="N33" s="19">
        <f t="shared" si="8"/>
        <v>0</v>
      </c>
      <c r="O33" s="19">
        <f t="shared" si="8"/>
        <v>0</v>
      </c>
      <c r="P33" s="19">
        <f t="shared" si="8"/>
        <v>0</v>
      </c>
      <c r="Q33" s="19">
        <f t="shared" si="8"/>
        <v>0</v>
      </c>
      <c r="R33" s="19">
        <f t="shared" si="8"/>
        <v>0</v>
      </c>
    </row>
    <row r="34" spans="1:18">
      <c r="C34" s="18"/>
      <c r="D34" s="18"/>
    </row>
    <row r="35" spans="1:18" ht="32.25" customHeight="1">
      <c r="A35" s="498" t="s">
        <v>305</v>
      </c>
      <c r="B35" s="498"/>
      <c r="C35" s="498"/>
      <c r="D35" s="498"/>
      <c r="E35" s="498"/>
      <c r="F35" s="498"/>
      <c r="G35" s="498"/>
      <c r="H35" s="498"/>
      <c r="I35" s="498"/>
    </row>
    <row r="36" spans="1:18" ht="39.75" customHeight="1">
      <c r="A36" s="366"/>
      <c r="B36" s="366"/>
      <c r="C36" s="366"/>
      <c r="D36" s="366"/>
      <c r="E36" s="367"/>
      <c r="F36" s="367"/>
      <c r="G36" s="367"/>
      <c r="H36" s="367"/>
      <c r="I36" s="367"/>
    </row>
    <row r="37" spans="1:18">
      <c r="C37" s="18"/>
      <c r="D37" s="18"/>
    </row>
    <row r="38" spans="1:18">
      <c r="C38" s="18"/>
      <c r="D38" s="18"/>
    </row>
    <row r="39" spans="1:18">
      <c r="C39" s="18"/>
      <c r="D39" s="18"/>
    </row>
    <row r="40" spans="1:18">
      <c r="C40" s="18"/>
      <c r="D40" s="18"/>
    </row>
    <row r="41" spans="1:18">
      <c r="C41" s="18"/>
      <c r="D41" s="18"/>
    </row>
    <row r="42" spans="1:18">
      <c r="C42" s="18"/>
      <c r="D42" s="18"/>
    </row>
    <row r="43" spans="1:18">
      <c r="C43" s="18"/>
      <c r="D43" s="18"/>
    </row>
    <row r="44" spans="1:18">
      <c r="C44" s="18"/>
      <c r="D44" s="18"/>
    </row>
    <row r="45" spans="1:18">
      <c r="C45" s="18"/>
      <c r="D45" s="18"/>
    </row>
    <row r="46" spans="1:18">
      <c r="C46" s="18"/>
      <c r="D46" s="18"/>
    </row>
    <row r="47" spans="1:18">
      <c r="C47" s="18"/>
      <c r="D47" s="18"/>
    </row>
    <row r="48" spans="1:18">
      <c r="C48" s="18"/>
      <c r="D48" s="18"/>
    </row>
    <row r="49" spans="3:4">
      <c r="C49" s="18"/>
      <c r="D49" s="18"/>
    </row>
    <row r="50" spans="3:4">
      <c r="C50" s="18"/>
      <c r="D50" s="18"/>
    </row>
    <row r="51" spans="3:4">
      <c r="C51" s="18"/>
      <c r="D51" s="18"/>
    </row>
    <row r="52" spans="3:4">
      <c r="C52" s="18"/>
      <c r="D52" s="18"/>
    </row>
    <row r="53" spans="3:4">
      <c r="C53" s="18"/>
      <c r="D53" s="18"/>
    </row>
    <row r="54" spans="3:4">
      <c r="C54" s="18"/>
      <c r="D54" s="18"/>
    </row>
    <row r="55" spans="3:4">
      <c r="C55" s="18"/>
      <c r="D55" s="18"/>
    </row>
    <row r="56" spans="3:4">
      <c r="C56" s="18"/>
      <c r="D56" s="18"/>
    </row>
    <row r="57" spans="3:4">
      <c r="C57" s="18"/>
      <c r="D57" s="18"/>
    </row>
    <row r="58" spans="3:4">
      <c r="C58" s="18"/>
      <c r="D58" s="18"/>
    </row>
    <row r="59" spans="3:4">
      <c r="C59" s="18"/>
      <c r="D59" s="18"/>
    </row>
    <row r="60" spans="3:4">
      <c r="C60" s="18"/>
      <c r="D60" s="18"/>
    </row>
    <row r="61" spans="3:4">
      <c r="C61" s="18"/>
      <c r="D61" s="18"/>
    </row>
    <row r="62" spans="3:4">
      <c r="C62" s="18"/>
      <c r="D62" s="18"/>
    </row>
    <row r="63" spans="3:4">
      <c r="C63" s="18"/>
      <c r="D63" s="18"/>
    </row>
    <row r="64" spans="3:4">
      <c r="C64" s="18"/>
      <c r="D64" s="18"/>
    </row>
    <row r="65" spans="3:4">
      <c r="C65" s="18"/>
      <c r="D65" s="18"/>
    </row>
    <row r="66" spans="3:4">
      <c r="C66" s="18"/>
      <c r="D66" s="18"/>
    </row>
    <row r="67" spans="3:4">
      <c r="C67" s="18"/>
      <c r="D67" s="18"/>
    </row>
    <row r="68" spans="3:4">
      <c r="C68" s="18"/>
      <c r="D68" s="18"/>
    </row>
    <row r="69" spans="3:4">
      <c r="C69" s="18"/>
      <c r="D69" s="18"/>
    </row>
    <row r="70" spans="3:4">
      <c r="C70" s="18"/>
      <c r="D70" s="18"/>
    </row>
    <row r="71" spans="3:4">
      <c r="C71" s="18"/>
      <c r="D71" s="18"/>
    </row>
    <row r="72" spans="3:4">
      <c r="C72" s="18"/>
      <c r="D72" s="18"/>
    </row>
    <row r="73" spans="3:4">
      <c r="C73" s="18"/>
      <c r="D73" s="18"/>
    </row>
    <row r="74" spans="3:4">
      <c r="C74" s="18"/>
      <c r="D74" s="18"/>
    </row>
    <row r="75" spans="3:4">
      <c r="C75" s="18"/>
      <c r="D75" s="18"/>
    </row>
    <row r="76" spans="3:4">
      <c r="C76" s="18"/>
      <c r="D76" s="18"/>
    </row>
    <row r="77" spans="3:4">
      <c r="C77" s="18"/>
      <c r="D77" s="18"/>
    </row>
    <row r="78" spans="3:4">
      <c r="C78" s="18"/>
      <c r="D78" s="18"/>
    </row>
    <row r="79" spans="3:4">
      <c r="C79" s="18"/>
      <c r="D79" s="18"/>
    </row>
    <row r="80" spans="3:4">
      <c r="C80" s="18"/>
      <c r="D80" s="18"/>
    </row>
    <row r="81" spans="3:4">
      <c r="C81" s="18"/>
      <c r="D81" s="18"/>
    </row>
    <row r="82" spans="3:4">
      <c r="C82" s="18"/>
      <c r="D82" s="18"/>
    </row>
    <row r="83" spans="3:4">
      <c r="C83" s="18"/>
      <c r="D83" s="18"/>
    </row>
    <row r="84" spans="3:4">
      <c r="C84" s="18"/>
      <c r="D84" s="18"/>
    </row>
    <row r="85" spans="3:4">
      <c r="C85" s="18"/>
      <c r="D85" s="18"/>
    </row>
    <row r="86" spans="3:4">
      <c r="C86" s="18"/>
      <c r="D86" s="18"/>
    </row>
    <row r="87" spans="3:4">
      <c r="C87" s="18"/>
      <c r="D87" s="18"/>
    </row>
    <row r="88" spans="3:4">
      <c r="C88" s="18"/>
      <c r="D88" s="18"/>
    </row>
    <row r="89" spans="3:4">
      <c r="C89" s="18"/>
      <c r="D89" s="18"/>
    </row>
    <row r="90" spans="3:4">
      <c r="C90" s="18"/>
      <c r="D90" s="18"/>
    </row>
    <row r="91" spans="3:4">
      <c r="C91" s="18"/>
      <c r="D91" s="18"/>
    </row>
    <row r="92" spans="3:4">
      <c r="C92" s="18"/>
      <c r="D92" s="18"/>
    </row>
    <row r="93" spans="3:4">
      <c r="C93" s="18"/>
      <c r="D93" s="18"/>
    </row>
    <row r="94" spans="3:4">
      <c r="C94" s="18"/>
      <c r="D94" s="18"/>
    </row>
    <row r="95" spans="3:4">
      <c r="C95" s="18"/>
      <c r="D95" s="18"/>
    </row>
    <row r="96" spans="3:4">
      <c r="C96" s="18"/>
      <c r="D96" s="18"/>
    </row>
    <row r="97" spans="3:4">
      <c r="C97" s="18"/>
      <c r="D97" s="18"/>
    </row>
    <row r="98" spans="3:4">
      <c r="C98" s="18"/>
      <c r="D98" s="18"/>
    </row>
    <row r="99" spans="3:4">
      <c r="C99" s="18"/>
      <c r="D99" s="18"/>
    </row>
    <row r="100" spans="3:4">
      <c r="C100" s="18"/>
      <c r="D100" s="18"/>
    </row>
    <row r="101" spans="3:4">
      <c r="C101" s="18"/>
      <c r="D101" s="18"/>
    </row>
    <row r="102" spans="3:4">
      <c r="C102" s="18"/>
      <c r="D102" s="18"/>
    </row>
    <row r="103" spans="3:4">
      <c r="C103" s="18"/>
      <c r="D103" s="18"/>
    </row>
    <row r="104" spans="3:4">
      <c r="C104" s="18"/>
      <c r="D104" s="18"/>
    </row>
    <row r="105" spans="3:4">
      <c r="C105" s="18"/>
      <c r="D105" s="18"/>
    </row>
    <row r="106" spans="3:4">
      <c r="C106" s="18"/>
      <c r="D106" s="18"/>
    </row>
    <row r="107" spans="3:4">
      <c r="C107" s="18"/>
      <c r="D107" s="18"/>
    </row>
    <row r="108" spans="3:4">
      <c r="C108" s="18"/>
      <c r="D108" s="18"/>
    </row>
    <row r="109" spans="3:4">
      <c r="C109" s="18"/>
      <c r="D109" s="18"/>
    </row>
    <row r="110" spans="3:4">
      <c r="C110" s="18"/>
      <c r="D110" s="18"/>
    </row>
    <row r="111" spans="3:4">
      <c r="C111" s="18"/>
      <c r="D111" s="18"/>
    </row>
    <row r="112" spans="3:4">
      <c r="C112" s="18"/>
      <c r="D112" s="18"/>
    </row>
    <row r="113" spans="3:4">
      <c r="C113" s="18"/>
      <c r="D113" s="18"/>
    </row>
    <row r="114" spans="3:4">
      <c r="C114" s="18"/>
      <c r="D114" s="18"/>
    </row>
    <row r="115" spans="3:4">
      <c r="C115" s="18"/>
      <c r="D115" s="18"/>
    </row>
    <row r="116" spans="3:4">
      <c r="C116" s="18"/>
      <c r="D116" s="18"/>
    </row>
    <row r="117" spans="3:4">
      <c r="C117" s="18"/>
      <c r="D117" s="18"/>
    </row>
    <row r="118" spans="3:4">
      <c r="C118" s="18"/>
      <c r="D118" s="18"/>
    </row>
    <row r="119" spans="3:4">
      <c r="C119" s="18"/>
      <c r="D119" s="18"/>
    </row>
    <row r="120" spans="3:4">
      <c r="C120" s="18"/>
      <c r="D120" s="18"/>
    </row>
    <row r="121" spans="3:4">
      <c r="C121" s="18"/>
      <c r="D121" s="18"/>
    </row>
    <row r="122" spans="3:4">
      <c r="C122" s="18"/>
      <c r="D122" s="18"/>
    </row>
    <row r="123" spans="3:4">
      <c r="C123" s="18"/>
      <c r="D123" s="18"/>
    </row>
    <row r="124" spans="3:4">
      <c r="C124" s="18"/>
      <c r="D124" s="18"/>
    </row>
    <row r="125" spans="3:4">
      <c r="C125" s="18"/>
      <c r="D125" s="18"/>
    </row>
    <row r="126" spans="3:4">
      <c r="C126" s="18"/>
      <c r="D126" s="18"/>
    </row>
    <row r="127" spans="3:4">
      <c r="C127" s="18"/>
      <c r="D127" s="18"/>
    </row>
    <row r="128" spans="3:4">
      <c r="C128" s="18"/>
      <c r="D128" s="18"/>
    </row>
    <row r="129" spans="3:4">
      <c r="C129" s="18"/>
      <c r="D129" s="18"/>
    </row>
    <row r="130" spans="3:4">
      <c r="C130" s="18"/>
      <c r="D130" s="18"/>
    </row>
    <row r="131" spans="3:4">
      <c r="C131" s="18"/>
      <c r="D131" s="18"/>
    </row>
    <row r="132" spans="3:4">
      <c r="C132" s="18"/>
      <c r="D132" s="18"/>
    </row>
    <row r="133" spans="3:4">
      <c r="C133" s="18"/>
      <c r="D133" s="18"/>
    </row>
    <row r="134" spans="3:4">
      <c r="C134" s="18"/>
      <c r="D134" s="18"/>
    </row>
    <row r="135" spans="3:4">
      <c r="C135" s="18"/>
      <c r="D135" s="18"/>
    </row>
    <row r="136" spans="3:4">
      <c r="C136" s="18"/>
      <c r="D136" s="18"/>
    </row>
    <row r="137" spans="3:4">
      <c r="C137" s="18"/>
      <c r="D137" s="18"/>
    </row>
    <row r="138" spans="3:4">
      <c r="C138" s="18"/>
      <c r="D138" s="18"/>
    </row>
    <row r="139" spans="3:4">
      <c r="C139" s="18"/>
      <c r="D139" s="18"/>
    </row>
    <row r="140" spans="3:4">
      <c r="C140" s="18"/>
      <c r="D140" s="18"/>
    </row>
    <row r="141" spans="3:4">
      <c r="C141" s="18"/>
      <c r="D141" s="18"/>
    </row>
    <row r="142" spans="3:4">
      <c r="C142" s="18"/>
      <c r="D142" s="18"/>
    </row>
    <row r="143" spans="3:4">
      <c r="C143" s="18"/>
      <c r="D143" s="18"/>
    </row>
    <row r="144" spans="3:4">
      <c r="C144" s="18"/>
      <c r="D144" s="18"/>
    </row>
    <row r="145" spans="3:4">
      <c r="C145" s="18"/>
      <c r="D145" s="18"/>
    </row>
    <row r="146" spans="3:4">
      <c r="C146" s="18"/>
      <c r="D146" s="18"/>
    </row>
    <row r="147" spans="3:4">
      <c r="C147" s="18"/>
      <c r="D147" s="18"/>
    </row>
    <row r="148" spans="3:4">
      <c r="C148" s="18"/>
      <c r="D148" s="18"/>
    </row>
    <row r="149" spans="3:4">
      <c r="C149" s="18"/>
      <c r="D149" s="18"/>
    </row>
    <row r="150" spans="3:4">
      <c r="C150" s="18"/>
      <c r="D150" s="18"/>
    </row>
    <row r="151" spans="3:4">
      <c r="C151" s="18"/>
      <c r="D151" s="18"/>
    </row>
    <row r="152" spans="3:4">
      <c r="C152" s="18"/>
      <c r="D152" s="18"/>
    </row>
    <row r="153" spans="3:4">
      <c r="C153" s="18"/>
      <c r="D153" s="18"/>
    </row>
    <row r="154" spans="3:4">
      <c r="C154" s="18"/>
      <c r="D154" s="18"/>
    </row>
    <row r="155" spans="3:4">
      <c r="C155" s="18"/>
      <c r="D155" s="18"/>
    </row>
    <row r="156" spans="3:4">
      <c r="C156" s="18"/>
      <c r="D156" s="18"/>
    </row>
    <row r="157" spans="3:4">
      <c r="C157" s="18"/>
      <c r="D157" s="18"/>
    </row>
    <row r="158" spans="3:4">
      <c r="C158" s="18"/>
      <c r="D158" s="18"/>
    </row>
    <row r="159" spans="3:4">
      <c r="C159" s="18"/>
      <c r="D159" s="18"/>
    </row>
    <row r="160" spans="3:4">
      <c r="C160" s="18"/>
      <c r="D160" s="18"/>
    </row>
    <row r="161" spans="3:4">
      <c r="C161" s="18"/>
      <c r="D161" s="18"/>
    </row>
    <row r="162" spans="3:4">
      <c r="C162" s="18"/>
      <c r="D162" s="18"/>
    </row>
    <row r="163" spans="3:4">
      <c r="C163" s="18"/>
      <c r="D163" s="18"/>
    </row>
    <row r="164" spans="3:4">
      <c r="C164" s="18"/>
      <c r="D164" s="18"/>
    </row>
    <row r="165" spans="3:4">
      <c r="C165" s="18"/>
      <c r="D165" s="18"/>
    </row>
    <row r="166" spans="3:4">
      <c r="C166" s="18"/>
      <c r="D166" s="18"/>
    </row>
    <row r="167" spans="3:4">
      <c r="C167" s="18"/>
      <c r="D167" s="18"/>
    </row>
    <row r="168" spans="3:4">
      <c r="C168" s="18"/>
      <c r="D168" s="18"/>
    </row>
    <row r="169" spans="3:4">
      <c r="C169" s="18"/>
      <c r="D169" s="18"/>
    </row>
    <row r="170" spans="3:4">
      <c r="C170" s="18"/>
      <c r="D170" s="18"/>
    </row>
    <row r="171" spans="3:4">
      <c r="C171" s="18"/>
      <c r="D171" s="18"/>
    </row>
    <row r="172" spans="3:4">
      <c r="C172" s="18"/>
      <c r="D172" s="18"/>
    </row>
    <row r="173" spans="3:4">
      <c r="C173" s="18"/>
      <c r="D173" s="18"/>
    </row>
    <row r="174" spans="3:4">
      <c r="C174" s="18"/>
      <c r="D174" s="18"/>
    </row>
    <row r="175" spans="3:4">
      <c r="C175" s="18"/>
      <c r="D175" s="18"/>
    </row>
    <row r="176" spans="3:4">
      <c r="C176" s="18"/>
      <c r="D176" s="18"/>
    </row>
    <row r="177" spans="3:4">
      <c r="C177" s="18"/>
      <c r="D177" s="18"/>
    </row>
    <row r="178" spans="3:4">
      <c r="C178" s="18"/>
      <c r="D178" s="18"/>
    </row>
    <row r="179" spans="3:4">
      <c r="C179" s="18"/>
      <c r="D179" s="18"/>
    </row>
    <row r="180" spans="3:4">
      <c r="C180" s="18"/>
      <c r="D180" s="18"/>
    </row>
    <row r="181" spans="3:4">
      <c r="C181" s="18"/>
      <c r="D181" s="18"/>
    </row>
    <row r="182" spans="3:4">
      <c r="C182" s="18"/>
      <c r="D182" s="18"/>
    </row>
    <row r="183" spans="3:4">
      <c r="C183" s="18"/>
      <c r="D183" s="18"/>
    </row>
    <row r="184" spans="3:4">
      <c r="C184" s="18"/>
      <c r="D184" s="18"/>
    </row>
    <row r="185" spans="3:4">
      <c r="C185" s="18"/>
      <c r="D185" s="18"/>
    </row>
    <row r="186" spans="3:4">
      <c r="C186" s="18"/>
      <c r="D186" s="18"/>
    </row>
    <row r="187" spans="3:4">
      <c r="C187" s="18"/>
      <c r="D187" s="18"/>
    </row>
    <row r="188" spans="3:4">
      <c r="C188" s="18"/>
      <c r="D188" s="18"/>
    </row>
    <row r="189" spans="3:4">
      <c r="C189" s="18"/>
      <c r="D189" s="18"/>
    </row>
    <row r="190" spans="3:4">
      <c r="C190" s="18"/>
      <c r="D190" s="18"/>
    </row>
    <row r="191" spans="3:4">
      <c r="C191" s="18"/>
      <c r="D191" s="18"/>
    </row>
    <row r="192" spans="3:4">
      <c r="C192" s="18"/>
      <c r="D192" s="18"/>
    </row>
    <row r="193" spans="3:4">
      <c r="C193" s="18"/>
      <c r="D193" s="18"/>
    </row>
    <row r="194" spans="3:4">
      <c r="C194" s="18"/>
      <c r="D194" s="18"/>
    </row>
    <row r="195" spans="3:4">
      <c r="C195" s="18"/>
      <c r="D195" s="18"/>
    </row>
    <row r="196" spans="3:4">
      <c r="C196" s="18"/>
      <c r="D196" s="18"/>
    </row>
    <row r="197" spans="3:4">
      <c r="C197" s="18"/>
      <c r="D197" s="18"/>
    </row>
    <row r="198" spans="3:4">
      <c r="C198" s="18"/>
      <c r="D198" s="18"/>
    </row>
    <row r="199" spans="3:4">
      <c r="C199" s="18"/>
      <c r="D199" s="18"/>
    </row>
    <row r="200" spans="3:4">
      <c r="C200" s="18"/>
      <c r="D200" s="18"/>
    </row>
    <row r="201" spans="3:4">
      <c r="C201" s="18"/>
      <c r="D201" s="18"/>
    </row>
    <row r="202" spans="3:4">
      <c r="C202" s="18"/>
      <c r="D202" s="18"/>
    </row>
    <row r="203" spans="3:4">
      <c r="C203" s="18"/>
      <c r="D203" s="18"/>
    </row>
    <row r="204" spans="3:4">
      <c r="C204" s="18"/>
      <c r="D204" s="18"/>
    </row>
    <row r="205" spans="3:4">
      <c r="C205" s="18"/>
      <c r="D205" s="18"/>
    </row>
    <row r="206" spans="3:4">
      <c r="C206" s="18"/>
      <c r="D206" s="18"/>
    </row>
    <row r="207" spans="3:4">
      <c r="C207" s="18"/>
      <c r="D207" s="18"/>
    </row>
    <row r="208" spans="3:4">
      <c r="C208" s="18"/>
      <c r="D208" s="18"/>
    </row>
    <row r="209" spans="3:4">
      <c r="C209" s="18"/>
      <c r="D209" s="18"/>
    </row>
    <row r="210" spans="3:4">
      <c r="C210" s="18"/>
      <c r="D210" s="18"/>
    </row>
    <row r="211" spans="3:4">
      <c r="C211" s="18"/>
      <c r="D211" s="18"/>
    </row>
    <row r="212" spans="3:4">
      <c r="C212" s="18"/>
      <c r="D212" s="18"/>
    </row>
    <row r="213" spans="3:4">
      <c r="C213" s="18"/>
      <c r="D213" s="18"/>
    </row>
    <row r="214" spans="3:4">
      <c r="C214" s="18"/>
      <c r="D214" s="18"/>
    </row>
    <row r="215" spans="3:4">
      <c r="C215" s="18"/>
      <c r="D215" s="18"/>
    </row>
    <row r="216" spans="3:4">
      <c r="C216" s="18"/>
      <c r="D216" s="18"/>
    </row>
    <row r="217" spans="3:4">
      <c r="C217" s="18"/>
      <c r="D217" s="18"/>
    </row>
    <row r="218" spans="3:4">
      <c r="C218" s="18"/>
      <c r="D218" s="18"/>
    </row>
    <row r="219" spans="3:4">
      <c r="C219" s="18"/>
      <c r="D219" s="18"/>
    </row>
    <row r="220" spans="3:4">
      <c r="C220" s="18"/>
      <c r="D220" s="18"/>
    </row>
    <row r="221" spans="3:4">
      <c r="C221" s="18"/>
      <c r="D221" s="18"/>
    </row>
    <row r="222" spans="3:4">
      <c r="C222" s="18"/>
      <c r="D222" s="18"/>
    </row>
    <row r="223" spans="3:4">
      <c r="C223" s="18"/>
      <c r="D223" s="18"/>
    </row>
    <row r="224" spans="3:4">
      <c r="C224" s="18"/>
      <c r="D224" s="18"/>
    </row>
    <row r="225" spans="3:4">
      <c r="C225" s="18"/>
      <c r="D225" s="18"/>
    </row>
    <row r="226" spans="3:4">
      <c r="C226" s="18"/>
      <c r="D226" s="18"/>
    </row>
    <row r="227" spans="3:4">
      <c r="C227" s="18"/>
      <c r="D227" s="18"/>
    </row>
    <row r="228" spans="3:4">
      <c r="C228" s="18"/>
      <c r="D228" s="18"/>
    </row>
    <row r="229" spans="3:4">
      <c r="C229" s="18"/>
      <c r="D229" s="18"/>
    </row>
    <row r="230" spans="3:4">
      <c r="C230" s="18"/>
      <c r="D230" s="18"/>
    </row>
    <row r="231" spans="3:4">
      <c r="C231" s="18"/>
      <c r="D231" s="18"/>
    </row>
    <row r="232" spans="3:4">
      <c r="C232" s="18"/>
      <c r="D232" s="18"/>
    </row>
    <row r="233" spans="3:4">
      <c r="C233" s="18"/>
      <c r="D233" s="18"/>
    </row>
    <row r="234" spans="3:4">
      <c r="C234" s="18"/>
      <c r="D234" s="18"/>
    </row>
    <row r="235" spans="3:4">
      <c r="C235" s="18"/>
      <c r="D235" s="18"/>
    </row>
    <row r="236" spans="3:4">
      <c r="C236" s="18"/>
      <c r="D236" s="18"/>
    </row>
    <row r="237" spans="3:4">
      <c r="C237" s="18"/>
      <c r="D237" s="18"/>
    </row>
    <row r="238" spans="3:4">
      <c r="C238" s="18"/>
      <c r="D238" s="18"/>
    </row>
    <row r="239" spans="3:4">
      <c r="C239" s="18"/>
      <c r="D239" s="18"/>
    </row>
    <row r="240" spans="3:4">
      <c r="C240" s="18"/>
      <c r="D240" s="18"/>
    </row>
    <row r="241" spans="3:4">
      <c r="C241" s="18"/>
      <c r="D241" s="18"/>
    </row>
    <row r="242" spans="3:4">
      <c r="C242" s="18"/>
      <c r="D242" s="18"/>
    </row>
    <row r="243" spans="3:4">
      <c r="C243" s="18"/>
      <c r="D243" s="18"/>
    </row>
    <row r="244" spans="3:4">
      <c r="C244" s="18"/>
      <c r="D244" s="18"/>
    </row>
    <row r="245" spans="3:4">
      <c r="C245" s="18"/>
      <c r="D245" s="18"/>
    </row>
    <row r="246" spans="3:4">
      <c r="C246" s="18"/>
      <c r="D246" s="18"/>
    </row>
    <row r="247" spans="3:4">
      <c r="C247" s="18"/>
      <c r="D247" s="18"/>
    </row>
    <row r="248" spans="3:4">
      <c r="C248" s="18"/>
      <c r="D248" s="18"/>
    </row>
    <row r="249" spans="3:4">
      <c r="C249" s="18"/>
      <c r="D249" s="18"/>
    </row>
    <row r="250" spans="3:4">
      <c r="C250" s="18"/>
      <c r="D250" s="18"/>
    </row>
    <row r="251" spans="3:4">
      <c r="C251" s="18"/>
      <c r="D251" s="18"/>
    </row>
    <row r="252" spans="3:4">
      <c r="C252" s="18"/>
      <c r="D252" s="18"/>
    </row>
    <row r="253" spans="3:4">
      <c r="C253" s="18"/>
      <c r="D253" s="18"/>
    </row>
    <row r="254" spans="3:4">
      <c r="C254" s="18"/>
      <c r="D254" s="18"/>
    </row>
    <row r="255" spans="3:4">
      <c r="C255" s="18"/>
      <c r="D255" s="18"/>
    </row>
    <row r="256" spans="3:4">
      <c r="C256" s="18"/>
      <c r="D256" s="18"/>
    </row>
    <row r="257" spans="3:4">
      <c r="C257" s="18"/>
      <c r="D257" s="18"/>
    </row>
    <row r="258" spans="3:4">
      <c r="C258" s="18"/>
      <c r="D258" s="18"/>
    </row>
    <row r="259" spans="3:4">
      <c r="C259" s="18"/>
      <c r="D259" s="18"/>
    </row>
    <row r="260" spans="3:4">
      <c r="C260" s="18"/>
      <c r="D260" s="18"/>
    </row>
    <row r="261" spans="3:4">
      <c r="C261" s="18"/>
      <c r="D261" s="18"/>
    </row>
    <row r="262" spans="3:4">
      <c r="C262" s="18"/>
      <c r="D262" s="18"/>
    </row>
    <row r="263" spans="3:4">
      <c r="C263" s="18"/>
      <c r="D263" s="18"/>
    </row>
    <row r="264" spans="3:4">
      <c r="C264" s="18"/>
      <c r="D264" s="18"/>
    </row>
    <row r="265" spans="3:4">
      <c r="C265" s="18"/>
      <c r="D265" s="18"/>
    </row>
    <row r="266" spans="3:4">
      <c r="C266" s="18"/>
      <c r="D266" s="18"/>
    </row>
    <row r="267" spans="3:4">
      <c r="C267" s="18"/>
      <c r="D267" s="18"/>
    </row>
    <row r="268" spans="3:4">
      <c r="C268" s="18"/>
      <c r="D268" s="18"/>
    </row>
    <row r="269" spans="3:4">
      <c r="C269" s="18"/>
      <c r="D269" s="18"/>
    </row>
    <row r="270" spans="3:4">
      <c r="C270" s="18"/>
      <c r="D270" s="18"/>
    </row>
    <row r="271" spans="3:4">
      <c r="C271" s="18"/>
      <c r="D271" s="18"/>
    </row>
    <row r="272" spans="3:4">
      <c r="C272" s="18"/>
      <c r="D272" s="18"/>
    </row>
    <row r="273" spans="3:4">
      <c r="C273" s="18"/>
      <c r="D273" s="18"/>
    </row>
    <row r="274" spans="3:4">
      <c r="C274" s="18"/>
      <c r="D274" s="18"/>
    </row>
    <row r="275" spans="3:4">
      <c r="C275" s="18"/>
      <c r="D275" s="18"/>
    </row>
    <row r="276" spans="3:4">
      <c r="C276" s="18"/>
      <c r="D276" s="18"/>
    </row>
    <row r="277" spans="3:4">
      <c r="C277" s="18"/>
      <c r="D277" s="18"/>
    </row>
    <row r="278" spans="3:4">
      <c r="C278" s="18"/>
      <c r="D278" s="18"/>
    </row>
    <row r="279" spans="3:4">
      <c r="C279" s="18"/>
      <c r="D279" s="18"/>
    </row>
    <row r="280" spans="3:4">
      <c r="C280" s="18"/>
      <c r="D280" s="18"/>
    </row>
    <row r="281" spans="3:4">
      <c r="C281" s="18"/>
      <c r="D281" s="18"/>
    </row>
    <row r="282" spans="3:4">
      <c r="C282" s="18"/>
      <c r="D282" s="18"/>
    </row>
    <row r="283" spans="3:4">
      <c r="C283" s="18"/>
      <c r="D283" s="18"/>
    </row>
    <row r="284" spans="3:4">
      <c r="C284" s="18"/>
      <c r="D284" s="18"/>
    </row>
    <row r="285" spans="3:4">
      <c r="C285" s="18"/>
      <c r="D285" s="18"/>
    </row>
    <row r="286" spans="3:4">
      <c r="C286" s="18"/>
      <c r="D286" s="18"/>
    </row>
    <row r="287" spans="3:4">
      <c r="C287" s="18"/>
      <c r="D287" s="18"/>
    </row>
    <row r="288" spans="3:4">
      <c r="C288" s="18"/>
      <c r="D288" s="18"/>
    </row>
    <row r="289" spans="3:4">
      <c r="C289" s="18"/>
      <c r="D289" s="18"/>
    </row>
    <row r="290" spans="3:4">
      <c r="C290" s="18"/>
      <c r="D290" s="18"/>
    </row>
    <row r="291" spans="3:4">
      <c r="C291" s="18"/>
      <c r="D291" s="18"/>
    </row>
    <row r="292" spans="3:4">
      <c r="C292" s="18"/>
      <c r="D292" s="18"/>
    </row>
    <row r="293" spans="3:4">
      <c r="C293" s="18"/>
      <c r="D293" s="18"/>
    </row>
    <row r="294" spans="3:4">
      <c r="C294" s="18"/>
      <c r="D294" s="18"/>
    </row>
    <row r="295" spans="3:4">
      <c r="C295" s="18"/>
      <c r="D295" s="18"/>
    </row>
    <row r="296" spans="3:4">
      <c r="C296" s="18"/>
      <c r="D296" s="18"/>
    </row>
    <row r="297" spans="3:4">
      <c r="C297" s="18"/>
      <c r="D297" s="18"/>
    </row>
    <row r="298" spans="3:4">
      <c r="C298" s="18"/>
      <c r="D298" s="18"/>
    </row>
    <row r="299" spans="3:4">
      <c r="C299" s="18"/>
      <c r="D299" s="18"/>
    </row>
    <row r="300" spans="3:4">
      <c r="C300" s="18"/>
      <c r="D300" s="18"/>
    </row>
    <row r="301" spans="3:4">
      <c r="C301" s="18"/>
      <c r="D301" s="18"/>
    </row>
    <row r="302" spans="3:4">
      <c r="C302" s="18"/>
      <c r="D302" s="18"/>
    </row>
    <row r="303" spans="3:4">
      <c r="C303" s="18"/>
      <c r="D303" s="18"/>
    </row>
    <row r="304" spans="3:4">
      <c r="C304" s="18"/>
      <c r="D304" s="18"/>
    </row>
    <row r="305" spans="3:4">
      <c r="C305" s="18"/>
      <c r="D305" s="18"/>
    </row>
    <row r="306" spans="3:4">
      <c r="C306" s="18"/>
      <c r="D306" s="18"/>
    </row>
    <row r="307" spans="3:4">
      <c r="C307" s="18"/>
      <c r="D307" s="18"/>
    </row>
    <row r="308" spans="3:4">
      <c r="C308" s="18"/>
      <c r="D308" s="18"/>
    </row>
    <row r="309" spans="3:4">
      <c r="C309" s="18"/>
      <c r="D309" s="18"/>
    </row>
    <row r="310" spans="3:4">
      <c r="C310" s="18"/>
      <c r="D310" s="18"/>
    </row>
    <row r="311" spans="3:4">
      <c r="C311" s="18"/>
      <c r="D311" s="18"/>
    </row>
    <row r="312" spans="3:4">
      <c r="C312" s="18"/>
      <c r="D312" s="18"/>
    </row>
    <row r="313" spans="3:4">
      <c r="C313" s="18"/>
      <c r="D313" s="18"/>
    </row>
    <row r="314" spans="3:4">
      <c r="C314" s="18"/>
      <c r="D314" s="18"/>
    </row>
    <row r="315" spans="3:4">
      <c r="C315" s="18"/>
      <c r="D315" s="18"/>
    </row>
    <row r="316" spans="3:4">
      <c r="C316" s="18"/>
      <c r="D316" s="18"/>
    </row>
    <row r="317" spans="3:4">
      <c r="C317" s="18"/>
      <c r="D317" s="18"/>
    </row>
    <row r="318" spans="3:4">
      <c r="C318" s="18"/>
      <c r="D318" s="18"/>
    </row>
    <row r="319" spans="3:4">
      <c r="C319" s="18"/>
      <c r="D319" s="18"/>
    </row>
    <row r="320" spans="3:4">
      <c r="C320" s="18"/>
      <c r="D320" s="18"/>
    </row>
    <row r="321" spans="3:4">
      <c r="C321" s="18"/>
      <c r="D321" s="18"/>
    </row>
    <row r="322" spans="3:4">
      <c r="C322" s="18"/>
      <c r="D322" s="18"/>
    </row>
    <row r="323" spans="3:4">
      <c r="C323" s="18"/>
      <c r="D323" s="18"/>
    </row>
    <row r="324" spans="3:4">
      <c r="C324" s="18"/>
      <c r="D324" s="18"/>
    </row>
    <row r="325" spans="3:4">
      <c r="C325" s="18"/>
      <c r="D325" s="18"/>
    </row>
    <row r="326" spans="3:4">
      <c r="C326" s="18"/>
      <c r="D326" s="18"/>
    </row>
    <row r="327" spans="3:4">
      <c r="C327" s="18"/>
      <c r="D327" s="18"/>
    </row>
    <row r="328" spans="3:4">
      <c r="C328" s="18"/>
      <c r="D328" s="18"/>
    </row>
    <row r="329" spans="3:4">
      <c r="C329" s="18"/>
      <c r="D329" s="18"/>
    </row>
    <row r="330" spans="3:4">
      <c r="C330" s="18"/>
      <c r="D330" s="18"/>
    </row>
    <row r="331" spans="3:4">
      <c r="C331" s="18"/>
      <c r="D331" s="18"/>
    </row>
    <row r="332" spans="3:4">
      <c r="C332" s="18"/>
      <c r="D332" s="18"/>
    </row>
    <row r="333" spans="3:4">
      <c r="C333" s="18"/>
      <c r="D333" s="18"/>
    </row>
    <row r="334" spans="3:4">
      <c r="C334" s="18"/>
      <c r="D334" s="18"/>
    </row>
    <row r="335" spans="3:4">
      <c r="C335" s="18"/>
      <c r="D335" s="18"/>
    </row>
    <row r="336" spans="3:4">
      <c r="C336" s="18"/>
      <c r="D336" s="18"/>
    </row>
    <row r="337" spans="3:4">
      <c r="C337" s="18"/>
      <c r="D337" s="18"/>
    </row>
    <row r="338" spans="3:4">
      <c r="C338" s="18"/>
      <c r="D338" s="18"/>
    </row>
    <row r="339" spans="3:4">
      <c r="C339" s="18"/>
      <c r="D339" s="18"/>
    </row>
    <row r="340" spans="3:4">
      <c r="C340" s="18"/>
      <c r="D340" s="18"/>
    </row>
    <row r="341" spans="3:4">
      <c r="C341" s="18"/>
      <c r="D341" s="18"/>
    </row>
    <row r="342" spans="3:4">
      <c r="C342" s="18"/>
      <c r="D342" s="18"/>
    </row>
    <row r="343" spans="3:4">
      <c r="C343" s="18"/>
      <c r="D343" s="18"/>
    </row>
    <row r="344" spans="3:4">
      <c r="C344" s="18"/>
      <c r="D344" s="18"/>
    </row>
    <row r="345" spans="3:4">
      <c r="C345" s="18"/>
      <c r="D345" s="18"/>
    </row>
    <row r="346" spans="3:4">
      <c r="C346" s="18"/>
      <c r="D346" s="18"/>
    </row>
    <row r="347" spans="3:4">
      <c r="C347" s="18"/>
      <c r="D347" s="18"/>
    </row>
    <row r="348" spans="3:4">
      <c r="C348" s="18"/>
      <c r="D348" s="18"/>
    </row>
    <row r="349" spans="3:4">
      <c r="C349" s="18"/>
      <c r="D349" s="18"/>
    </row>
    <row r="350" spans="3:4">
      <c r="C350" s="18"/>
      <c r="D350" s="18"/>
    </row>
    <row r="351" spans="3:4">
      <c r="C351" s="18"/>
      <c r="D351" s="18"/>
    </row>
    <row r="352" spans="3:4">
      <c r="C352" s="18"/>
      <c r="D352" s="18"/>
    </row>
    <row r="353" spans="3:4">
      <c r="C353" s="18"/>
      <c r="D353" s="18"/>
    </row>
    <row r="354" spans="3:4">
      <c r="C354" s="18"/>
      <c r="D354" s="18"/>
    </row>
    <row r="355" spans="3:4">
      <c r="C355" s="18"/>
      <c r="D355" s="18"/>
    </row>
    <row r="356" spans="3:4">
      <c r="C356" s="18"/>
      <c r="D356" s="18"/>
    </row>
    <row r="357" spans="3:4">
      <c r="C357" s="18"/>
      <c r="D357" s="18"/>
    </row>
    <row r="358" spans="3:4">
      <c r="C358" s="18"/>
      <c r="D358" s="18"/>
    </row>
    <row r="359" spans="3:4">
      <c r="C359" s="18"/>
      <c r="D359" s="18"/>
    </row>
    <row r="360" spans="3:4">
      <c r="C360" s="18"/>
      <c r="D360" s="18"/>
    </row>
    <row r="361" spans="3:4">
      <c r="C361" s="18"/>
      <c r="D361" s="18"/>
    </row>
    <row r="362" spans="3:4">
      <c r="C362" s="18"/>
      <c r="D362" s="18"/>
    </row>
    <row r="363" spans="3:4">
      <c r="C363" s="18"/>
      <c r="D363" s="18"/>
    </row>
    <row r="364" spans="3:4">
      <c r="C364" s="18"/>
      <c r="D364" s="18"/>
    </row>
    <row r="365" spans="3:4">
      <c r="C365" s="18"/>
      <c r="D365" s="18"/>
    </row>
    <row r="366" spans="3:4">
      <c r="C366" s="18"/>
      <c r="D366" s="18"/>
    </row>
    <row r="367" spans="3:4">
      <c r="C367" s="18"/>
      <c r="D367" s="18"/>
    </row>
    <row r="368" spans="3:4">
      <c r="C368" s="18"/>
      <c r="D368" s="18"/>
    </row>
    <row r="369" spans="3:4">
      <c r="C369" s="18"/>
      <c r="D369" s="18"/>
    </row>
    <row r="370" spans="3:4">
      <c r="C370" s="18"/>
      <c r="D370" s="18"/>
    </row>
    <row r="371" spans="3:4">
      <c r="C371" s="18"/>
      <c r="D371" s="18"/>
    </row>
    <row r="372" spans="3:4">
      <c r="C372" s="18"/>
      <c r="D372" s="18"/>
    </row>
    <row r="373" spans="3:4">
      <c r="C373" s="18"/>
      <c r="D373" s="18"/>
    </row>
    <row r="374" spans="3:4">
      <c r="C374" s="18"/>
      <c r="D374" s="18"/>
    </row>
    <row r="375" spans="3:4">
      <c r="C375" s="18"/>
      <c r="D375" s="18"/>
    </row>
    <row r="376" spans="3:4">
      <c r="C376" s="18"/>
      <c r="D376" s="18"/>
    </row>
    <row r="377" spans="3:4">
      <c r="C377" s="18"/>
      <c r="D377" s="18"/>
    </row>
    <row r="378" spans="3:4">
      <c r="C378" s="18"/>
      <c r="D378" s="18"/>
    </row>
    <row r="379" spans="3:4">
      <c r="C379" s="18"/>
      <c r="D379" s="18"/>
    </row>
    <row r="380" spans="3:4">
      <c r="C380" s="18"/>
      <c r="D380" s="18"/>
    </row>
    <row r="381" spans="3:4">
      <c r="C381" s="18"/>
      <c r="D381" s="18"/>
    </row>
    <row r="382" spans="3:4">
      <c r="C382" s="18"/>
      <c r="D382" s="18"/>
    </row>
    <row r="383" spans="3:4">
      <c r="C383" s="18"/>
      <c r="D383" s="18"/>
    </row>
    <row r="384" spans="3:4">
      <c r="C384" s="18"/>
      <c r="D384" s="18"/>
    </row>
    <row r="385" spans="3:4">
      <c r="C385" s="18"/>
      <c r="D385" s="18"/>
    </row>
    <row r="386" spans="3:4">
      <c r="C386" s="18"/>
      <c r="D386" s="18"/>
    </row>
    <row r="387" spans="3:4">
      <c r="C387" s="18"/>
      <c r="D387" s="18"/>
    </row>
    <row r="388" spans="3:4">
      <c r="C388" s="18"/>
      <c r="D388" s="18"/>
    </row>
    <row r="389" spans="3:4">
      <c r="C389" s="18"/>
      <c r="D389" s="18"/>
    </row>
    <row r="390" spans="3:4">
      <c r="C390" s="18"/>
      <c r="D390" s="18"/>
    </row>
    <row r="391" spans="3:4">
      <c r="C391" s="18"/>
      <c r="D391" s="18"/>
    </row>
    <row r="392" spans="3:4">
      <c r="C392" s="18"/>
      <c r="D392" s="18"/>
    </row>
    <row r="393" spans="3:4">
      <c r="C393" s="18"/>
      <c r="D393" s="18"/>
    </row>
    <row r="394" spans="3:4">
      <c r="C394" s="18"/>
      <c r="D394" s="18"/>
    </row>
    <row r="395" spans="3:4">
      <c r="C395" s="18"/>
      <c r="D395" s="18"/>
    </row>
    <row r="396" spans="3:4">
      <c r="C396" s="18"/>
      <c r="D396" s="18"/>
    </row>
    <row r="397" spans="3:4">
      <c r="C397" s="18"/>
      <c r="D397" s="18"/>
    </row>
    <row r="398" spans="3:4">
      <c r="C398" s="18"/>
      <c r="D398" s="18"/>
    </row>
    <row r="399" spans="3:4">
      <c r="C399" s="18"/>
      <c r="D399" s="18"/>
    </row>
    <row r="400" spans="3:4">
      <c r="C400" s="18"/>
      <c r="D400" s="18"/>
    </row>
    <row r="401" spans="3:4">
      <c r="C401" s="18"/>
      <c r="D401" s="18"/>
    </row>
    <row r="402" spans="3:4">
      <c r="C402" s="18"/>
      <c r="D402" s="18"/>
    </row>
    <row r="403" spans="3:4">
      <c r="C403" s="18"/>
      <c r="D403" s="18"/>
    </row>
    <row r="404" spans="3:4">
      <c r="C404" s="18"/>
      <c r="D404" s="18"/>
    </row>
    <row r="405" spans="3:4">
      <c r="C405" s="18"/>
      <c r="D405" s="18"/>
    </row>
    <row r="406" spans="3:4">
      <c r="C406" s="18"/>
      <c r="D406" s="18"/>
    </row>
    <row r="407" spans="3:4">
      <c r="C407" s="18"/>
      <c r="D407" s="18"/>
    </row>
    <row r="408" spans="3:4">
      <c r="C408" s="18"/>
      <c r="D408" s="18"/>
    </row>
    <row r="409" spans="3:4">
      <c r="C409" s="18"/>
      <c r="D409" s="18"/>
    </row>
    <row r="410" spans="3:4">
      <c r="C410" s="18"/>
      <c r="D410" s="18"/>
    </row>
    <row r="411" spans="3:4">
      <c r="C411" s="18"/>
      <c r="D411" s="18"/>
    </row>
    <row r="412" spans="3:4">
      <c r="C412" s="18"/>
      <c r="D412" s="18"/>
    </row>
    <row r="413" spans="3:4">
      <c r="C413" s="18"/>
      <c r="D413" s="18"/>
    </row>
    <row r="414" spans="3:4">
      <c r="C414" s="18"/>
      <c r="D414" s="18"/>
    </row>
    <row r="415" spans="3:4">
      <c r="C415" s="18"/>
      <c r="D415" s="18"/>
    </row>
    <row r="416" spans="3:4">
      <c r="C416" s="18"/>
      <c r="D416" s="18"/>
    </row>
    <row r="417" spans="3:4">
      <c r="C417" s="18"/>
      <c r="D417" s="18"/>
    </row>
    <row r="418" spans="3:4">
      <c r="C418" s="18"/>
      <c r="D418" s="18"/>
    </row>
    <row r="419" spans="3:4">
      <c r="C419" s="18"/>
      <c r="D419" s="18"/>
    </row>
    <row r="420" spans="3:4">
      <c r="C420" s="18"/>
      <c r="D420" s="18"/>
    </row>
    <row r="421" spans="3:4">
      <c r="C421" s="18"/>
      <c r="D421" s="18"/>
    </row>
    <row r="422" spans="3:4">
      <c r="C422" s="18"/>
      <c r="D422" s="18"/>
    </row>
    <row r="423" spans="3:4">
      <c r="C423" s="18"/>
      <c r="D423" s="18"/>
    </row>
    <row r="424" spans="3:4">
      <c r="C424" s="18"/>
      <c r="D424" s="18"/>
    </row>
    <row r="425" spans="3:4">
      <c r="C425" s="18"/>
      <c r="D425" s="18"/>
    </row>
    <row r="426" spans="3:4">
      <c r="C426" s="18"/>
      <c r="D426" s="18"/>
    </row>
    <row r="427" spans="3:4">
      <c r="C427" s="18"/>
      <c r="D427" s="18"/>
    </row>
    <row r="428" spans="3:4">
      <c r="C428" s="18"/>
      <c r="D428" s="18"/>
    </row>
    <row r="429" spans="3:4">
      <c r="C429" s="18"/>
      <c r="D429" s="18"/>
    </row>
    <row r="430" spans="3:4">
      <c r="C430" s="18"/>
      <c r="D430" s="18"/>
    </row>
    <row r="431" spans="3:4">
      <c r="C431" s="18"/>
      <c r="D431" s="18"/>
    </row>
    <row r="432" spans="3:4">
      <c r="C432" s="18"/>
      <c r="D432" s="18"/>
    </row>
    <row r="433" spans="3:4">
      <c r="C433" s="18"/>
      <c r="D433" s="18"/>
    </row>
    <row r="434" spans="3:4">
      <c r="C434" s="18"/>
      <c r="D434" s="18"/>
    </row>
    <row r="435" spans="3:4">
      <c r="C435" s="18"/>
      <c r="D435" s="18"/>
    </row>
    <row r="436" spans="3:4">
      <c r="C436" s="18"/>
      <c r="D436" s="18"/>
    </row>
    <row r="437" spans="3:4">
      <c r="C437" s="18"/>
      <c r="D437" s="18"/>
    </row>
    <row r="438" spans="3:4">
      <c r="C438" s="18"/>
      <c r="D438" s="18"/>
    </row>
    <row r="439" spans="3:4">
      <c r="C439" s="18"/>
      <c r="D439" s="18"/>
    </row>
    <row r="440" spans="3:4">
      <c r="C440" s="18"/>
      <c r="D440" s="18"/>
    </row>
    <row r="441" spans="3:4">
      <c r="C441" s="18"/>
      <c r="D441" s="18"/>
    </row>
    <row r="442" spans="3:4">
      <c r="C442" s="18"/>
      <c r="D442" s="18"/>
    </row>
    <row r="443" spans="3:4">
      <c r="C443" s="18"/>
      <c r="D443" s="18"/>
    </row>
    <row r="444" spans="3:4">
      <c r="C444" s="18"/>
      <c r="D444" s="18"/>
    </row>
    <row r="445" spans="3:4">
      <c r="C445" s="18"/>
      <c r="D445" s="18"/>
    </row>
    <row r="446" spans="3:4">
      <c r="C446" s="18"/>
      <c r="D446" s="18"/>
    </row>
    <row r="447" spans="3:4">
      <c r="C447" s="18"/>
      <c r="D447" s="18"/>
    </row>
    <row r="448" spans="3:4">
      <c r="C448" s="18"/>
      <c r="D448" s="18"/>
    </row>
    <row r="449" spans="3:4">
      <c r="C449" s="18"/>
      <c r="D449" s="18"/>
    </row>
    <row r="450" spans="3:4">
      <c r="C450" s="18"/>
      <c r="D450" s="18"/>
    </row>
    <row r="451" spans="3:4">
      <c r="C451" s="18"/>
      <c r="D451" s="18"/>
    </row>
    <row r="452" spans="3:4">
      <c r="C452" s="18"/>
      <c r="D452" s="18"/>
    </row>
    <row r="453" spans="3:4">
      <c r="C453" s="18"/>
      <c r="D453" s="18"/>
    </row>
    <row r="454" spans="3:4">
      <c r="C454" s="18"/>
      <c r="D454" s="18"/>
    </row>
    <row r="455" spans="3:4">
      <c r="C455" s="18"/>
      <c r="D455" s="18"/>
    </row>
    <row r="456" spans="3:4">
      <c r="C456" s="18"/>
      <c r="D456" s="18"/>
    </row>
    <row r="457" spans="3:4">
      <c r="C457" s="18"/>
      <c r="D457" s="18"/>
    </row>
    <row r="458" spans="3:4">
      <c r="C458" s="18"/>
      <c r="D458" s="18"/>
    </row>
    <row r="459" spans="3:4">
      <c r="C459" s="18"/>
      <c r="D459" s="18"/>
    </row>
    <row r="460" spans="3:4">
      <c r="C460" s="18"/>
      <c r="D460" s="18"/>
    </row>
    <row r="461" spans="3:4">
      <c r="C461" s="18"/>
      <c r="D461" s="18"/>
    </row>
    <row r="462" spans="3:4">
      <c r="C462" s="18"/>
      <c r="D462" s="18"/>
    </row>
    <row r="463" spans="3:4">
      <c r="C463" s="18"/>
      <c r="D463" s="18"/>
    </row>
    <row r="464" spans="3:4">
      <c r="C464" s="18"/>
      <c r="D464" s="18"/>
    </row>
    <row r="465" spans="3:4">
      <c r="C465" s="18"/>
      <c r="D465" s="18"/>
    </row>
    <row r="466" spans="3:4">
      <c r="C466" s="18"/>
      <c r="D466" s="18"/>
    </row>
    <row r="467" spans="3:4">
      <c r="C467" s="18"/>
      <c r="D467" s="18"/>
    </row>
    <row r="468" spans="3:4">
      <c r="C468" s="18"/>
      <c r="D468" s="18"/>
    </row>
    <row r="469" spans="3:4">
      <c r="C469" s="18"/>
      <c r="D469" s="18"/>
    </row>
    <row r="470" spans="3:4">
      <c r="C470" s="18"/>
      <c r="D470" s="18"/>
    </row>
    <row r="471" spans="3:4">
      <c r="C471" s="18"/>
      <c r="D471" s="18"/>
    </row>
    <row r="472" spans="3:4">
      <c r="C472" s="18"/>
      <c r="D472" s="18"/>
    </row>
    <row r="473" spans="3:4">
      <c r="C473" s="18"/>
      <c r="D473" s="18"/>
    </row>
    <row r="474" spans="3:4">
      <c r="C474" s="18"/>
      <c r="D474" s="18"/>
    </row>
    <row r="475" spans="3:4">
      <c r="C475" s="18"/>
      <c r="D475" s="18"/>
    </row>
    <row r="476" spans="3:4">
      <c r="C476" s="18"/>
      <c r="D476" s="18"/>
    </row>
    <row r="477" spans="3:4">
      <c r="C477" s="18"/>
      <c r="D477" s="18"/>
    </row>
    <row r="478" spans="3:4">
      <c r="C478" s="18"/>
      <c r="D478" s="18"/>
    </row>
    <row r="479" spans="3:4">
      <c r="C479" s="18"/>
      <c r="D479" s="18"/>
    </row>
    <row r="480" spans="3:4">
      <c r="C480" s="18"/>
      <c r="D480" s="18"/>
    </row>
    <row r="481" spans="3:4">
      <c r="C481" s="18"/>
      <c r="D481" s="18"/>
    </row>
    <row r="482" spans="3:4">
      <c r="C482" s="18"/>
      <c r="D482" s="18"/>
    </row>
    <row r="483" spans="3:4">
      <c r="C483" s="18"/>
      <c r="D483" s="18"/>
    </row>
    <row r="484" spans="3:4">
      <c r="C484" s="18"/>
      <c r="D484" s="18"/>
    </row>
    <row r="485" spans="3:4">
      <c r="C485" s="18"/>
      <c r="D485" s="18"/>
    </row>
    <row r="486" spans="3:4">
      <c r="C486" s="18"/>
      <c r="D486" s="18"/>
    </row>
    <row r="487" spans="3:4">
      <c r="C487" s="18"/>
      <c r="D487" s="18"/>
    </row>
    <row r="488" spans="3:4">
      <c r="C488" s="18"/>
      <c r="D488" s="18"/>
    </row>
    <row r="489" spans="3:4">
      <c r="C489" s="18"/>
      <c r="D489" s="18"/>
    </row>
    <row r="490" spans="3:4">
      <c r="C490" s="18"/>
      <c r="D490" s="18"/>
    </row>
    <row r="491" spans="3:4">
      <c r="C491" s="18"/>
      <c r="D491" s="18"/>
    </row>
    <row r="492" spans="3:4">
      <c r="C492" s="18"/>
      <c r="D492" s="18"/>
    </row>
    <row r="493" spans="3:4">
      <c r="C493" s="18"/>
      <c r="D493" s="18"/>
    </row>
    <row r="494" spans="3:4">
      <c r="C494" s="18"/>
      <c r="D494" s="18"/>
    </row>
    <row r="495" spans="3:4">
      <c r="C495" s="18"/>
      <c r="D495" s="18"/>
    </row>
    <row r="496" spans="3:4">
      <c r="C496" s="18"/>
      <c r="D496" s="18"/>
    </row>
    <row r="497" spans="3:4">
      <c r="C497" s="18"/>
      <c r="D497" s="18"/>
    </row>
    <row r="498" spans="3:4">
      <c r="C498" s="18"/>
      <c r="D498" s="18"/>
    </row>
    <row r="499" spans="3:4">
      <c r="C499" s="18"/>
      <c r="D499" s="18"/>
    </row>
    <row r="500" spans="3:4">
      <c r="C500" s="18"/>
      <c r="D500" s="18"/>
    </row>
    <row r="501" spans="3:4">
      <c r="C501" s="18"/>
      <c r="D501" s="18"/>
    </row>
    <row r="502" spans="3:4">
      <c r="C502" s="18"/>
      <c r="D502" s="18"/>
    </row>
    <row r="503" spans="3:4">
      <c r="C503" s="18"/>
      <c r="D503" s="18"/>
    </row>
    <row r="504" spans="3:4">
      <c r="C504" s="18"/>
      <c r="D504" s="18"/>
    </row>
    <row r="505" spans="3:4">
      <c r="C505" s="18"/>
      <c r="D505" s="18"/>
    </row>
    <row r="506" spans="3:4">
      <c r="C506" s="18"/>
      <c r="D506" s="18"/>
    </row>
    <row r="507" spans="3:4">
      <c r="C507" s="18"/>
      <c r="D507" s="18"/>
    </row>
    <row r="508" spans="3:4">
      <c r="C508" s="18"/>
      <c r="D508" s="18"/>
    </row>
    <row r="509" spans="3:4">
      <c r="C509" s="18"/>
      <c r="D509" s="18"/>
    </row>
    <row r="510" spans="3:4">
      <c r="C510" s="18"/>
      <c r="D510" s="18"/>
    </row>
    <row r="511" spans="3:4">
      <c r="C511" s="18"/>
      <c r="D511" s="18"/>
    </row>
    <row r="512" spans="3:4">
      <c r="C512" s="18"/>
      <c r="D512" s="18"/>
    </row>
    <row r="513" spans="3:4">
      <c r="C513" s="18"/>
      <c r="D513" s="18"/>
    </row>
    <row r="514" spans="3:4">
      <c r="C514" s="18"/>
      <c r="D514" s="18"/>
    </row>
    <row r="515" spans="3:4">
      <c r="C515" s="18"/>
      <c r="D515" s="18"/>
    </row>
    <row r="516" spans="3:4">
      <c r="C516" s="18"/>
      <c r="D516" s="18"/>
    </row>
    <row r="517" spans="3:4">
      <c r="C517" s="18"/>
      <c r="D517" s="18"/>
    </row>
    <row r="518" spans="3:4">
      <c r="C518" s="18"/>
      <c r="D518" s="18"/>
    </row>
    <row r="519" spans="3:4">
      <c r="C519" s="18"/>
      <c r="D519" s="18"/>
    </row>
    <row r="520" spans="3:4">
      <c r="C520" s="18"/>
      <c r="D520" s="18"/>
    </row>
    <row r="521" spans="3:4">
      <c r="C521" s="18"/>
      <c r="D521" s="18"/>
    </row>
    <row r="522" spans="3:4">
      <c r="C522" s="18"/>
      <c r="D522" s="18"/>
    </row>
    <row r="523" spans="3:4">
      <c r="C523" s="18"/>
      <c r="D523" s="18"/>
    </row>
    <row r="524" spans="3:4">
      <c r="C524" s="18"/>
      <c r="D524" s="18"/>
    </row>
  </sheetData>
  <mergeCells count="30">
    <mergeCell ref="A35:I35"/>
    <mergeCell ref="A36:I36"/>
    <mergeCell ref="G3:H4"/>
    <mergeCell ref="G26:H26"/>
    <mergeCell ref="C26:D26"/>
    <mergeCell ref="A31:A33"/>
    <mergeCell ref="I3:J4"/>
    <mergeCell ref="A1:D1"/>
    <mergeCell ref="A9:A11"/>
    <mergeCell ref="A13:A15"/>
    <mergeCell ref="A3:D3"/>
    <mergeCell ref="C4:D4"/>
    <mergeCell ref="A4:B4"/>
    <mergeCell ref="A25:B25"/>
    <mergeCell ref="A19:A21"/>
    <mergeCell ref="E3:F4"/>
    <mergeCell ref="A26:B26"/>
    <mergeCell ref="M3:N4"/>
    <mergeCell ref="O3:P4"/>
    <mergeCell ref="Q3:R4"/>
    <mergeCell ref="K3:L4"/>
    <mergeCell ref="O26:P26"/>
    <mergeCell ref="K26:L26"/>
    <mergeCell ref="E1:J1"/>
    <mergeCell ref="A6:R6"/>
    <mergeCell ref="A5:B5"/>
    <mergeCell ref="E26:F26"/>
    <mergeCell ref="I26:J26"/>
    <mergeCell ref="M26:N26"/>
    <mergeCell ref="Q26:R26"/>
  </mergeCells>
  <phoneticPr fontId="5" type="noConversion"/>
  <pageMargins left="0.75" right="0.75" top="1" bottom="1" header="0.5" footer="0.5"/>
  <pageSetup paperSize="9" orientation="portrait" r:id="rId1"/>
  <headerFooter alignWithMargins="0"/>
  <ignoredErrors>
    <ignoredError sqref="E17:R18 E26:R27 F11:R11 E13:R15 E21:R21 F19:R19 F20:R20" emptyCellReference="1"/>
  </ignoredErrors>
  <drawing r:id="rId2"/>
</worksheet>
</file>

<file path=xl/worksheets/sheet20.xml><?xml version="1.0" encoding="utf-8"?>
<worksheet xmlns="http://schemas.openxmlformats.org/spreadsheetml/2006/main" xmlns:r="http://schemas.openxmlformats.org/officeDocument/2006/relationships">
  <sheetPr>
    <pageSetUpPr fitToPage="1"/>
  </sheetPr>
  <dimension ref="A1:D21"/>
  <sheetViews>
    <sheetView showGridLines="0" zoomScale="85" workbookViewId="0">
      <selection activeCell="C25" sqref="C25"/>
    </sheetView>
  </sheetViews>
  <sheetFormatPr defaultRowHeight="10.5"/>
  <cols>
    <col min="1" max="1" width="44.140625" style="51" customWidth="1"/>
    <col min="2" max="4" width="18.42578125" style="51" customWidth="1"/>
    <col min="5" max="16384" width="9.140625" style="51"/>
  </cols>
  <sheetData>
    <row r="1" spans="1:4" ht="24.75" customHeight="1">
      <c r="A1" s="264"/>
      <c r="B1" s="198" t="s">
        <v>325</v>
      </c>
      <c r="C1" s="198" t="s">
        <v>325</v>
      </c>
      <c r="D1" s="198" t="s">
        <v>325</v>
      </c>
    </row>
    <row r="2" spans="1:4" ht="24.95" customHeight="1">
      <c r="A2" s="77" t="s">
        <v>66</v>
      </c>
      <c r="B2" s="242"/>
      <c r="C2" s="242"/>
      <c r="D2" s="242"/>
    </row>
    <row r="3" spans="1:4" ht="24.95" customHeight="1">
      <c r="A3" s="58" t="s">
        <v>279</v>
      </c>
      <c r="B3" s="78"/>
      <c r="C3" s="78"/>
      <c r="D3" s="78"/>
    </row>
    <row r="4" spans="1:4" ht="24.95" customHeight="1">
      <c r="A4" s="77" t="s">
        <v>67</v>
      </c>
      <c r="B4" s="242"/>
      <c r="C4" s="242"/>
      <c r="D4" s="242"/>
    </row>
    <row r="5" spans="1:4" ht="24.95" customHeight="1">
      <c r="A5" s="58" t="s">
        <v>68</v>
      </c>
      <c r="B5" s="78"/>
      <c r="C5" s="78"/>
      <c r="D5" s="78"/>
    </row>
    <row r="6" spans="1:4" ht="24.95" customHeight="1">
      <c r="A6" s="58" t="s">
        <v>167</v>
      </c>
      <c r="B6" s="78"/>
      <c r="C6" s="78"/>
      <c r="D6" s="78"/>
    </row>
    <row r="7" spans="1:4" ht="24.95" customHeight="1">
      <c r="A7" s="58" t="s">
        <v>180</v>
      </c>
      <c r="B7" s="78"/>
      <c r="C7" s="78"/>
      <c r="D7" s="78"/>
    </row>
    <row r="8" spans="1:4" ht="24.95" customHeight="1">
      <c r="A8" s="77" t="s">
        <v>69</v>
      </c>
      <c r="B8" s="242"/>
      <c r="C8" s="242"/>
      <c r="D8" s="242"/>
    </row>
    <row r="9" spans="1:4" ht="24.95" customHeight="1">
      <c r="A9" s="58" t="s">
        <v>136</v>
      </c>
      <c r="B9" s="78"/>
      <c r="C9" s="78"/>
      <c r="D9" s="78"/>
    </row>
    <row r="10" spans="1:4" ht="24.95" customHeight="1">
      <c r="A10" s="58" t="s">
        <v>70</v>
      </c>
      <c r="B10" s="78"/>
      <c r="C10" s="78"/>
      <c r="D10" s="78"/>
    </row>
    <row r="11" spans="1:4" ht="27.75" customHeight="1">
      <c r="A11" s="77" t="s">
        <v>138</v>
      </c>
      <c r="B11" s="242"/>
      <c r="C11" s="242"/>
      <c r="D11" s="242"/>
    </row>
    <row r="12" spans="1:4" ht="24.95" customHeight="1">
      <c r="A12" s="58" t="s">
        <v>100</v>
      </c>
      <c r="B12" s="78"/>
      <c r="C12" s="78"/>
      <c r="D12" s="78"/>
    </row>
    <row r="13" spans="1:4" ht="24.95" customHeight="1">
      <c r="A13" s="102" t="s">
        <v>144</v>
      </c>
      <c r="B13" s="78"/>
      <c r="C13" s="78"/>
      <c r="D13" s="78"/>
    </row>
    <row r="14" spans="1:4" ht="24.95" customHeight="1">
      <c r="A14" s="102" t="s">
        <v>129</v>
      </c>
      <c r="B14" s="78"/>
      <c r="C14" s="78"/>
      <c r="D14" s="78"/>
    </row>
    <row r="15" spans="1:4" ht="24.95" customHeight="1">
      <c r="A15" s="102" t="s">
        <v>130</v>
      </c>
      <c r="B15" s="78"/>
      <c r="C15" s="78"/>
      <c r="D15" s="78"/>
    </row>
    <row r="16" spans="1:4" ht="24.95" customHeight="1">
      <c r="A16" s="77" t="s">
        <v>72</v>
      </c>
      <c r="B16" s="242"/>
      <c r="C16" s="242"/>
      <c r="D16" s="242"/>
    </row>
    <row r="17" spans="1:4" ht="21.75" customHeight="1">
      <c r="A17" s="58" t="s">
        <v>168</v>
      </c>
      <c r="B17" s="78"/>
      <c r="C17" s="78"/>
      <c r="D17" s="78"/>
    </row>
    <row r="18" spans="1:4" ht="24.95" customHeight="1">
      <c r="A18" s="77" t="s">
        <v>74</v>
      </c>
      <c r="B18" s="242"/>
      <c r="C18" s="242"/>
      <c r="D18" s="242"/>
    </row>
    <row r="19" spans="1:4" ht="24.95" customHeight="1">
      <c r="A19" s="58" t="s">
        <v>75</v>
      </c>
      <c r="B19" s="78"/>
      <c r="C19" s="78"/>
      <c r="D19" s="78"/>
    </row>
    <row r="20" spans="1:4" ht="24.95" customHeight="1">
      <c r="A20" s="77" t="s">
        <v>76</v>
      </c>
      <c r="B20" s="242"/>
      <c r="C20" s="242"/>
      <c r="D20" s="242"/>
    </row>
    <row r="21" spans="1:4" ht="5.25" customHeight="1">
      <c r="B21" s="76"/>
      <c r="C21" s="76"/>
      <c r="D21" s="76"/>
    </row>
  </sheetData>
  <phoneticPr fontId="5" type="noConversion"/>
  <pageMargins left="0.23622047244094491" right="3.937007874015748E-2" top="0.55000000000000004" bottom="0.7" header="0.17"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dimension ref="A1:AC66"/>
  <sheetViews>
    <sheetView topLeftCell="A40" zoomScale="75" workbookViewId="0">
      <selection activeCell="A73" sqref="A73"/>
    </sheetView>
  </sheetViews>
  <sheetFormatPr defaultRowHeight="18" customHeight="1"/>
  <cols>
    <col min="1" max="1" width="30.7109375" style="194" customWidth="1"/>
    <col min="2" max="11" width="13.42578125" style="194" customWidth="1"/>
    <col min="12" max="12" width="3.85546875" style="194" customWidth="1"/>
    <col min="13" max="13" width="19.42578125" style="194" customWidth="1"/>
    <col min="14" max="14" width="20.28515625" style="194" customWidth="1"/>
    <col min="15" max="17" width="16.28515625" style="194" customWidth="1"/>
    <col min="18" max="18" width="2.42578125" style="194" customWidth="1"/>
    <col min="19" max="19" width="20.85546875" style="194" customWidth="1"/>
    <col min="20" max="29" width="15.28515625" style="194" customWidth="1"/>
    <col min="30" max="16384" width="9.140625" style="194"/>
  </cols>
  <sheetData>
    <row r="1" spans="1:29" ht="21" customHeight="1">
      <c r="A1" s="389" t="s">
        <v>275</v>
      </c>
      <c r="B1" s="390"/>
      <c r="C1" s="390"/>
      <c r="D1" s="390"/>
      <c r="E1" s="390"/>
      <c r="F1" s="390"/>
      <c r="G1" s="390"/>
      <c r="H1" s="390"/>
      <c r="I1" s="390"/>
      <c r="J1" s="390"/>
      <c r="K1" s="391"/>
      <c r="M1" s="383" t="s">
        <v>276</v>
      </c>
      <c r="N1" s="384"/>
      <c r="O1" s="383"/>
      <c r="P1" s="383"/>
      <c r="Q1" s="383"/>
      <c r="S1" s="372"/>
      <c r="T1" s="393"/>
      <c r="U1" s="394"/>
      <c r="V1" s="394"/>
      <c r="W1" s="394"/>
      <c r="X1" s="394"/>
      <c r="Y1" s="394"/>
      <c r="Z1" s="394"/>
      <c r="AA1" s="394"/>
      <c r="AB1" s="394"/>
      <c r="AC1" s="395"/>
    </row>
    <row r="2" spans="1:29" ht="27.75" customHeight="1">
      <c r="A2" s="381" t="s">
        <v>198</v>
      </c>
      <c r="B2" s="369" t="s">
        <v>199</v>
      </c>
      <c r="C2" s="370"/>
      <c r="D2" s="370"/>
      <c r="E2" s="370"/>
      <c r="F2" s="370"/>
      <c r="G2" s="385"/>
      <c r="H2" s="385"/>
      <c r="I2" s="385"/>
      <c r="J2" s="385"/>
      <c r="K2" s="386"/>
      <c r="M2" s="195"/>
      <c r="N2" s="195" t="s">
        <v>201</v>
      </c>
      <c r="O2" s="195" t="s">
        <v>202</v>
      </c>
      <c r="P2" s="196" t="s">
        <v>203</v>
      </c>
      <c r="Q2" s="197" t="s">
        <v>204</v>
      </c>
      <c r="S2" s="392"/>
      <c r="T2" s="370" t="s">
        <v>278</v>
      </c>
      <c r="U2" s="387"/>
      <c r="V2" s="387"/>
      <c r="W2" s="387"/>
      <c r="X2" s="387"/>
      <c r="Y2" s="387"/>
      <c r="Z2" s="387"/>
      <c r="AA2" s="387"/>
      <c r="AB2" s="387"/>
      <c r="AC2" s="388"/>
    </row>
    <row r="3" spans="1:29" ht="23.25" customHeight="1">
      <c r="A3" s="382"/>
      <c r="B3" s="198">
        <v>1</v>
      </c>
      <c r="C3" s="198">
        <v>2</v>
      </c>
      <c r="D3" s="198">
        <v>3</v>
      </c>
      <c r="E3" s="198">
        <v>4</v>
      </c>
      <c r="F3" s="198">
        <v>5</v>
      </c>
      <c r="G3" s="198">
        <v>6</v>
      </c>
      <c r="H3" s="198">
        <v>7</v>
      </c>
      <c r="I3" s="198">
        <v>8</v>
      </c>
      <c r="J3" s="198">
        <v>9</v>
      </c>
      <c r="K3" s="198">
        <v>10</v>
      </c>
      <c r="M3" s="199" t="s">
        <v>205</v>
      </c>
      <c r="N3" s="200"/>
      <c r="O3" s="200"/>
      <c r="P3" s="200"/>
      <c r="Q3" s="201">
        <f>SUM(N3:P3)</f>
        <v>0</v>
      </c>
      <c r="S3" s="373"/>
      <c r="T3" s="235">
        <v>1</v>
      </c>
      <c r="U3" s="198">
        <v>2</v>
      </c>
      <c r="V3" s="198">
        <v>3</v>
      </c>
      <c r="W3" s="198">
        <v>4</v>
      </c>
      <c r="X3" s="198">
        <v>5</v>
      </c>
      <c r="Y3" s="198">
        <v>6</v>
      </c>
      <c r="Z3" s="198">
        <v>7</v>
      </c>
      <c r="AA3" s="198">
        <v>8</v>
      </c>
      <c r="AB3" s="198">
        <v>9</v>
      </c>
      <c r="AC3" s="198">
        <v>10</v>
      </c>
    </row>
    <row r="4" spans="1:29" ht="19.5" customHeight="1">
      <c r="A4" s="202" t="s">
        <v>206</v>
      </c>
      <c r="B4" s="203"/>
      <c r="C4" s="203"/>
      <c r="D4" s="203"/>
      <c r="E4" s="203"/>
      <c r="F4" s="203"/>
      <c r="G4" s="203"/>
      <c r="H4" s="203"/>
      <c r="I4" s="203"/>
      <c r="J4" s="203"/>
      <c r="K4" s="203"/>
      <c r="M4" s="202" t="s">
        <v>206</v>
      </c>
      <c r="N4" s="204"/>
      <c r="O4" s="204"/>
      <c r="P4" s="204"/>
      <c r="Q4" s="109"/>
      <c r="S4" s="205" t="s">
        <v>206</v>
      </c>
      <c r="T4" s="206">
        <f>B4*30*$Q$3</f>
        <v>0</v>
      </c>
      <c r="U4" s="206">
        <f t="shared" ref="U4:U15" si="0">C4*30*$Q$3</f>
        <v>0</v>
      </c>
      <c r="V4" s="206">
        <f t="shared" ref="V4:V15" si="1">D4*30*$Q$3</f>
        <v>0</v>
      </c>
      <c r="W4" s="206">
        <f t="shared" ref="W4:W15" si="2">E4*30*$Q$3</f>
        <v>0</v>
      </c>
      <c r="X4" s="206">
        <f t="shared" ref="X4:X15" si="3">F4*30*$Q$3</f>
        <v>0</v>
      </c>
      <c r="Y4" s="206">
        <f t="shared" ref="Y4:Y15" si="4">G4*30*$Q$3</f>
        <v>0</v>
      </c>
      <c r="Z4" s="206">
        <f t="shared" ref="Z4:Z15" si="5">H4*30*$Q$3</f>
        <v>0</v>
      </c>
      <c r="AA4" s="206">
        <f t="shared" ref="AA4:AA15" si="6">I4*30*$Q$3</f>
        <v>0</v>
      </c>
      <c r="AB4" s="206">
        <f t="shared" ref="AB4:AB15" si="7">J4*30*$Q$3</f>
        <v>0</v>
      </c>
      <c r="AC4" s="206">
        <f t="shared" ref="AC4:AC15" si="8">K4*30*$Q$3</f>
        <v>0</v>
      </c>
    </row>
    <row r="5" spans="1:29" ht="19.5" customHeight="1">
      <c r="A5" s="202" t="s">
        <v>207</v>
      </c>
      <c r="B5" s="203"/>
      <c r="C5" s="203"/>
      <c r="D5" s="203"/>
      <c r="E5" s="203"/>
      <c r="F5" s="203"/>
      <c r="G5" s="203"/>
      <c r="H5" s="203"/>
      <c r="I5" s="203"/>
      <c r="J5" s="203"/>
      <c r="K5" s="203"/>
      <c r="M5" s="202" t="s">
        <v>207</v>
      </c>
      <c r="N5" s="204"/>
      <c r="O5" s="204"/>
      <c r="P5" s="204"/>
      <c r="Q5" s="109"/>
      <c r="S5" s="205" t="s">
        <v>207</v>
      </c>
      <c r="T5" s="206">
        <f t="shared" ref="T5:T15" si="9">B5*30*$Q$3</f>
        <v>0</v>
      </c>
      <c r="U5" s="206">
        <f t="shared" si="0"/>
        <v>0</v>
      </c>
      <c r="V5" s="206">
        <f t="shared" si="1"/>
        <v>0</v>
      </c>
      <c r="W5" s="206">
        <f t="shared" si="2"/>
        <v>0</v>
      </c>
      <c r="X5" s="206">
        <f t="shared" si="3"/>
        <v>0</v>
      </c>
      <c r="Y5" s="206">
        <f t="shared" si="4"/>
        <v>0</v>
      </c>
      <c r="Z5" s="206">
        <f t="shared" si="5"/>
        <v>0</v>
      </c>
      <c r="AA5" s="206">
        <f t="shared" si="6"/>
        <v>0</v>
      </c>
      <c r="AB5" s="206">
        <f t="shared" si="7"/>
        <v>0</v>
      </c>
      <c r="AC5" s="206">
        <f t="shared" si="8"/>
        <v>0</v>
      </c>
    </row>
    <row r="6" spans="1:29" ht="19.5" customHeight="1">
      <c r="A6" s="202" t="s">
        <v>208</v>
      </c>
      <c r="B6" s="203"/>
      <c r="C6" s="203"/>
      <c r="D6" s="203"/>
      <c r="E6" s="203"/>
      <c r="F6" s="203"/>
      <c r="G6" s="203"/>
      <c r="H6" s="203"/>
      <c r="I6" s="203"/>
      <c r="J6" s="203"/>
      <c r="K6" s="203"/>
      <c r="M6" s="202" t="s">
        <v>208</v>
      </c>
      <c r="N6" s="204"/>
      <c r="O6" s="204"/>
      <c r="P6" s="204"/>
      <c r="Q6" s="109"/>
      <c r="S6" s="205" t="s">
        <v>208</v>
      </c>
      <c r="T6" s="206">
        <f t="shared" si="9"/>
        <v>0</v>
      </c>
      <c r="U6" s="206">
        <f t="shared" si="0"/>
        <v>0</v>
      </c>
      <c r="V6" s="206">
        <f t="shared" si="1"/>
        <v>0</v>
      </c>
      <c r="W6" s="206">
        <f t="shared" si="2"/>
        <v>0</v>
      </c>
      <c r="X6" s="206">
        <f t="shared" si="3"/>
        <v>0</v>
      </c>
      <c r="Y6" s="206">
        <f t="shared" si="4"/>
        <v>0</v>
      </c>
      <c r="Z6" s="206">
        <f t="shared" si="5"/>
        <v>0</v>
      </c>
      <c r="AA6" s="206">
        <f t="shared" si="6"/>
        <v>0</v>
      </c>
      <c r="AB6" s="206">
        <f t="shared" si="7"/>
        <v>0</v>
      </c>
      <c r="AC6" s="206">
        <f t="shared" si="8"/>
        <v>0</v>
      </c>
    </row>
    <row r="7" spans="1:29" ht="19.5" customHeight="1">
      <c r="A7" s="202" t="s">
        <v>209</v>
      </c>
      <c r="B7" s="203"/>
      <c r="C7" s="203"/>
      <c r="D7" s="203"/>
      <c r="E7" s="203"/>
      <c r="F7" s="203"/>
      <c r="G7" s="203"/>
      <c r="H7" s="203"/>
      <c r="I7" s="203"/>
      <c r="J7" s="203"/>
      <c r="K7" s="203"/>
      <c r="M7" s="202" t="s">
        <v>209</v>
      </c>
      <c r="N7" s="204"/>
      <c r="O7" s="204"/>
      <c r="P7" s="204"/>
      <c r="Q7" s="109"/>
      <c r="S7" s="205" t="s">
        <v>209</v>
      </c>
      <c r="T7" s="206">
        <f t="shared" si="9"/>
        <v>0</v>
      </c>
      <c r="U7" s="206">
        <f t="shared" si="0"/>
        <v>0</v>
      </c>
      <c r="V7" s="206">
        <f t="shared" si="1"/>
        <v>0</v>
      </c>
      <c r="W7" s="206">
        <f t="shared" si="2"/>
        <v>0</v>
      </c>
      <c r="X7" s="206">
        <f t="shared" si="3"/>
        <v>0</v>
      </c>
      <c r="Y7" s="206">
        <f t="shared" si="4"/>
        <v>0</v>
      </c>
      <c r="Z7" s="206">
        <f t="shared" si="5"/>
        <v>0</v>
      </c>
      <c r="AA7" s="206">
        <f t="shared" si="6"/>
        <v>0</v>
      </c>
      <c r="AB7" s="206">
        <f t="shared" si="7"/>
        <v>0</v>
      </c>
      <c r="AC7" s="206">
        <f t="shared" si="8"/>
        <v>0</v>
      </c>
    </row>
    <row r="8" spans="1:29" ht="19.5" customHeight="1">
      <c r="A8" s="202" t="s">
        <v>210</v>
      </c>
      <c r="B8" s="203"/>
      <c r="C8" s="203"/>
      <c r="D8" s="203"/>
      <c r="E8" s="203"/>
      <c r="F8" s="203"/>
      <c r="G8" s="203"/>
      <c r="H8" s="203"/>
      <c r="I8" s="203"/>
      <c r="J8" s="203"/>
      <c r="K8" s="203"/>
      <c r="M8" s="202" t="s">
        <v>210</v>
      </c>
      <c r="N8" s="204"/>
      <c r="O8" s="204"/>
      <c r="P8" s="204"/>
      <c r="Q8" s="109"/>
      <c r="S8" s="205" t="s">
        <v>210</v>
      </c>
      <c r="T8" s="206">
        <f t="shared" si="9"/>
        <v>0</v>
      </c>
      <c r="U8" s="206">
        <f t="shared" si="0"/>
        <v>0</v>
      </c>
      <c r="V8" s="206">
        <f t="shared" si="1"/>
        <v>0</v>
      </c>
      <c r="W8" s="206">
        <f t="shared" si="2"/>
        <v>0</v>
      </c>
      <c r="X8" s="206">
        <f t="shared" si="3"/>
        <v>0</v>
      </c>
      <c r="Y8" s="206">
        <f t="shared" si="4"/>
        <v>0</v>
      </c>
      <c r="Z8" s="206">
        <f t="shared" si="5"/>
        <v>0</v>
      </c>
      <c r="AA8" s="206">
        <f t="shared" si="6"/>
        <v>0</v>
      </c>
      <c r="AB8" s="206">
        <f t="shared" si="7"/>
        <v>0</v>
      </c>
      <c r="AC8" s="206">
        <f t="shared" si="8"/>
        <v>0</v>
      </c>
    </row>
    <row r="9" spans="1:29" ht="19.5" customHeight="1">
      <c r="A9" s="202" t="s">
        <v>211</v>
      </c>
      <c r="B9" s="203"/>
      <c r="C9" s="203"/>
      <c r="D9" s="203"/>
      <c r="E9" s="203"/>
      <c r="F9" s="203"/>
      <c r="G9" s="203"/>
      <c r="H9" s="203"/>
      <c r="I9" s="203"/>
      <c r="J9" s="203"/>
      <c r="K9" s="203"/>
      <c r="M9" s="202" t="s">
        <v>211</v>
      </c>
      <c r="N9" s="204"/>
      <c r="O9" s="204"/>
      <c r="P9" s="204"/>
      <c r="Q9" s="109"/>
      <c r="S9" s="205" t="s">
        <v>211</v>
      </c>
      <c r="T9" s="206">
        <f t="shared" si="9"/>
        <v>0</v>
      </c>
      <c r="U9" s="206">
        <f t="shared" si="0"/>
        <v>0</v>
      </c>
      <c r="V9" s="206">
        <f t="shared" si="1"/>
        <v>0</v>
      </c>
      <c r="W9" s="206">
        <f t="shared" si="2"/>
        <v>0</v>
      </c>
      <c r="X9" s="206">
        <f t="shared" si="3"/>
        <v>0</v>
      </c>
      <c r="Y9" s="206">
        <f t="shared" si="4"/>
        <v>0</v>
      </c>
      <c r="Z9" s="206">
        <f t="shared" si="5"/>
        <v>0</v>
      </c>
      <c r="AA9" s="206">
        <f t="shared" si="6"/>
        <v>0</v>
      </c>
      <c r="AB9" s="206">
        <f t="shared" si="7"/>
        <v>0</v>
      </c>
      <c r="AC9" s="206">
        <f t="shared" si="8"/>
        <v>0</v>
      </c>
    </row>
    <row r="10" spans="1:29" ht="19.5" customHeight="1">
      <c r="A10" s="202" t="s">
        <v>212</v>
      </c>
      <c r="B10" s="203"/>
      <c r="C10" s="203"/>
      <c r="D10" s="203"/>
      <c r="E10" s="203"/>
      <c r="F10" s="203"/>
      <c r="G10" s="203"/>
      <c r="H10" s="203"/>
      <c r="I10" s="203"/>
      <c r="J10" s="203"/>
      <c r="K10" s="203"/>
      <c r="M10" s="202" t="s">
        <v>212</v>
      </c>
      <c r="N10" s="204"/>
      <c r="O10" s="204"/>
      <c r="P10" s="204"/>
      <c r="Q10" s="109"/>
      <c r="S10" s="205" t="s">
        <v>212</v>
      </c>
      <c r="T10" s="206">
        <f t="shared" si="9"/>
        <v>0</v>
      </c>
      <c r="U10" s="206">
        <f t="shared" si="0"/>
        <v>0</v>
      </c>
      <c r="V10" s="206">
        <f t="shared" si="1"/>
        <v>0</v>
      </c>
      <c r="W10" s="206">
        <f t="shared" si="2"/>
        <v>0</v>
      </c>
      <c r="X10" s="206">
        <f t="shared" si="3"/>
        <v>0</v>
      </c>
      <c r="Y10" s="206">
        <f t="shared" si="4"/>
        <v>0</v>
      </c>
      <c r="Z10" s="206">
        <f t="shared" si="5"/>
        <v>0</v>
      </c>
      <c r="AA10" s="206">
        <f t="shared" si="6"/>
        <v>0</v>
      </c>
      <c r="AB10" s="206">
        <f t="shared" si="7"/>
        <v>0</v>
      </c>
      <c r="AC10" s="206">
        <f t="shared" si="8"/>
        <v>0</v>
      </c>
    </row>
    <row r="11" spans="1:29" ht="19.5" customHeight="1">
      <c r="A11" s="202" t="s">
        <v>213</v>
      </c>
      <c r="B11" s="203"/>
      <c r="C11" s="203"/>
      <c r="D11" s="203"/>
      <c r="E11" s="203"/>
      <c r="F11" s="203"/>
      <c r="G11" s="203"/>
      <c r="H11" s="203"/>
      <c r="I11" s="203"/>
      <c r="J11" s="203"/>
      <c r="K11" s="203"/>
      <c r="M11" s="202" t="s">
        <v>213</v>
      </c>
      <c r="N11" s="204"/>
      <c r="O11" s="204"/>
      <c r="P11" s="204"/>
      <c r="Q11" s="109"/>
      <c r="S11" s="205" t="s">
        <v>213</v>
      </c>
      <c r="T11" s="206">
        <f t="shared" si="9"/>
        <v>0</v>
      </c>
      <c r="U11" s="206">
        <f t="shared" si="0"/>
        <v>0</v>
      </c>
      <c r="V11" s="206">
        <f t="shared" si="1"/>
        <v>0</v>
      </c>
      <c r="W11" s="206">
        <f t="shared" si="2"/>
        <v>0</v>
      </c>
      <c r="X11" s="206">
        <f t="shared" si="3"/>
        <v>0</v>
      </c>
      <c r="Y11" s="206">
        <f t="shared" si="4"/>
        <v>0</v>
      </c>
      <c r="Z11" s="206">
        <f t="shared" si="5"/>
        <v>0</v>
      </c>
      <c r="AA11" s="206">
        <f t="shared" si="6"/>
        <v>0</v>
      </c>
      <c r="AB11" s="206">
        <f t="shared" si="7"/>
        <v>0</v>
      </c>
      <c r="AC11" s="206">
        <f t="shared" si="8"/>
        <v>0</v>
      </c>
    </row>
    <row r="12" spans="1:29" ht="19.5" customHeight="1">
      <c r="A12" s="202" t="s">
        <v>214</v>
      </c>
      <c r="B12" s="203"/>
      <c r="C12" s="203"/>
      <c r="D12" s="203"/>
      <c r="E12" s="203"/>
      <c r="F12" s="203"/>
      <c r="G12" s="203"/>
      <c r="H12" s="203"/>
      <c r="I12" s="203"/>
      <c r="J12" s="203"/>
      <c r="K12" s="203"/>
      <c r="M12" s="202" t="s">
        <v>214</v>
      </c>
      <c r="N12" s="204"/>
      <c r="O12" s="204"/>
      <c r="P12" s="204"/>
      <c r="Q12" s="109"/>
      <c r="S12" s="205" t="s">
        <v>214</v>
      </c>
      <c r="T12" s="206">
        <f t="shared" si="9"/>
        <v>0</v>
      </c>
      <c r="U12" s="206">
        <f t="shared" si="0"/>
        <v>0</v>
      </c>
      <c r="V12" s="206">
        <f t="shared" si="1"/>
        <v>0</v>
      </c>
      <c r="W12" s="206">
        <f t="shared" si="2"/>
        <v>0</v>
      </c>
      <c r="X12" s="206">
        <f t="shared" si="3"/>
        <v>0</v>
      </c>
      <c r="Y12" s="206">
        <f t="shared" si="4"/>
        <v>0</v>
      </c>
      <c r="Z12" s="206">
        <f t="shared" si="5"/>
        <v>0</v>
      </c>
      <c r="AA12" s="206">
        <f t="shared" si="6"/>
        <v>0</v>
      </c>
      <c r="AB12" s="206">
        <f t="shared" si="7"/>
        <v>0</v>
      </c>
      <c r="AC12" s="206">
        <f t="shared" si="8"/>
        <v>0</v>
      </c>
    </row>
    <row r="13" spans="1:29" ht="19.5" customHeight="1">
      <c r="A13" s="202" t="s">
        <v>215</v>
      </c>
      <c r="B13" s="203"/>
      <c r="C13" s="203"/>
      <c r="D13" s="203"/>
      <c r="E13" s="203"/>
      <c r="F13" s="203"/>
      <c r="G13" s="203"/>
      <c r="H13" s="203"/>
      <c r="I13" s="203"/>
      <c r="J13" s="203"/>
      <c r="K13" s="203"/>
      <c r="M13" s="202" t="s">
        <v>215</v>
      </c>
      <c r="N13" s="204"/>
      <c r="O13" s="204"/>
      <c r="P13" s="204"/>
      <c r="Q13" s="109"/>
      <c r="S13" s="205" t="s">
        <v>215</v>
      </c>
      <c r="T13" s="206">
        <f t="shared" si="9"/>
        <v>0</v>
      </c>
      <c r="U13" s="206">
        <f t="shared" si="0"/>
        <v>0</v>
      </c>
      <c r="V13" s="206">
        <f t="shared" si="1"/>
        <v>0</v>
      </c>
      <c r="W13" s="206">
        <f t="shared" si="2"/>
        <v>0</v>
      </c>
      <c r="X13" s="206">
        <f t="shared" si="3"/>
        <v>0</v>
      </c>
      <c r="Y13" s="206">
        <f t="shared" si="4"/>
        <v>0</v>
      </c>
      <c r="Z13" s="206">
        <f t="shared" si="5"/>
        <v>0</v>
      </c>
      <c r="AA13" s="206">
        <f t="shared" si="6"/>
        <v>0</v>
      </c>
      <c r="AB13" s="206">
        <f t="shared" si="7"/>
        <v>0</v>
      </c>
      <c r="AC13" s="206">
        <f t="shared" si="8"/>
        <v>0</v>
      </c>
    </row>
    <row r="14" spans="1:29" ht="19.5" customHeight="1">
      <c r="A14" s="202" t="s">
        <v>216</v>
      </c>
      <c r="B14" s="203"/>
      <c r="C14" s="203"/>
      <c r="D14" s="203"/>
      <c r="E14" s="203"/>
      <c r="F14" s="203"/>
      <c r="G14" s="203"/>
      <c r="H14" s="203"/>
      <c r="I14" s="203"/>
      <c r="J14" s="203"/>
      <c r="K14" s="203"/>
      <c r="M14" s="202" t="s">
        <v>216</v>
      </c>
      <c r="N14" s="204"/>
      <c r="O14" s="204"/>
      <c r="P14" s="204"/>
      <c r="Q14" s="109"/>
      <c r="S14" s="205" t="s">
        <v>216</v>
      </c>
      <c r="T14" s="206">
        <f t="shared" si="9"/>
        <v>0</v>
      </c>
      <c r="U14" s="206">
        <f t="shared" si="0"/>
        <v>0</v>
      </c>
      <c r="V14" s="206">
        <f t="shared" si="1"/>
        <v>0</v>
      </c>
      <c r="W14" s="206">
        <f t="shared" si="2"/>
        <v>0</v>
      </c>
      <c r="X14" s="206">
        <f t="shared" si="3"/>
        <v>0</v>
      </c>
      <c r="Y14" s="206">
        <f t="shared" si="4"/>
        <v>0</v>
      </c>
      <c r="Z14" s="206">
        <f t="shared" si="5"/>
        <v>0</v>
      </c>
      <c r="AA14" s="206">
        <f t="shared" si="6"/>
        <v>0</v>
      </c>
      <c r="AB14" s="206">
        <f t="shared" si="7"/>
        <v>0</v>
      </c>
      <c r="AC14" s="206">
        <f t="shared" si="8"/>
        <v>0</v>
      </c>
    </row>
    <row r="15" spans="1:29" ht="19.5" customHeight="1">
      <c r="A15" s="202" t="s">
        <v>217</v>
      </c>
      <c r="B15" s="203"/>
      <c r="C15" s="203"/>
      <c r="D15" s="203"/>
      <c r="E15" s="203"/>
      <c r="F15" s="203"/>
      <c r="G15" s="203"/>
      <c r="H15" s="203"/>
      <c r="I15" s="203"/>
      <c r="J15" s="203"/>
      <c r="K15" s="203"/>
      <c r="M15" s="202" t="s">
        <v>217</v>
      </c>
      <c r="N15" s="204"/>
      <c r="O15" s="204"/>
      <c r="P15" s="204"/>
      <c r="Q15" s="109"/>
      <c r="S15" s="205" t="s">
        <v>217</v>
      </c>
      <c r="T15" s="206">
        <f t="shared" si="9"/>
        <v>0</v>
      </c>
      <c r="U15" s="206">
        <f t="shared" si="0"/>
        <v>0</v>
      </c>
      <c r="V15" s="206">
        <f t="shared" si="1"/>
        <v>0</v>
      </c>
      <c r="W15" s="206">
        <f t="shared" si="2"/>
        <v>0</v>
      </c>
      <c r="X15" s="206">
        <f t="shared" si="3"/>
        <v>0</v>
      </c>
      <c r="Y15" s="206">
        <f t="shared" si="4"/>
        <v>0</v>
      </c>
      <c r="Z15" s="206">
        <f t="shared" si="5"/>
        <v>0</v>
      </c>
      <c r="AA15" s="206">
        <f t="shared" si="6"/>
        <v>0</v>
      </c>
      <c r="AB15" s="206">
        <f t="shared" si="7"/>
        <v>0</v>
      </c>
      <c r="AC15" s="206">
        <f t="shared" si="8"/>
        <v>0</v>
      </c>
    </row>
    <row r="16" spans="1:29" ht="19.5" customHeight="1">
      <c r="A16" s="202" t="s">
        <v>241</v>
      </c>
      <c r="B16" s="233"/>
      <c r="C16" s="233"/>
      <c r="D16" s="233"/>
      <c r="E16" s="233"/>
      <c r="F16" s="233"/>
      <c r="G16" s="233"/>
      <c r="H16" s="233"/>
      <c r="I16" s="233"/>
      <c r="J16" s="233"/>
      <c r="K16" s="233"/>
      <c r="N16" s="208"/>
      <c r="O16" s="208"/>
      <c r="P16" s="208"/>
      <c r="Q16" s="211"/>
      <c r="S16" s="196" t="s">
        <v>218</v>
      </c>
      <c r="T16" s="210">
        <f t="shared" ref="T16:AC16" si="10">SUM(T4:T15)</f>
        <v>0</v>
      </c>
      <c r="U16" s="210">
        <f t="shared" si="10"/>
        <v>0</v>
      </c>
      <c r="V16" s="210">
        <f t="shared" si="10"/>
        <v>0</v>
      </c>
      <c r="W16" s="210">
        <f t="shared" si="10"/>
        <v>0</v>
      </c>
      <c r="X16" s="210">
        <f t="shared" si="10"/>
        <v>0</v>
      </c>
      <c r="Y16" s="210">
        <f t="shared" si="10"/>
        <v>0</v>
      </c>
      <c r="Z16" s="210">
        <f t="shared" si="10"/>
        <v>0</v>
      </c>
      <c r="AA16" s="210">
        <f t="shared" si="10"/>
        <v>0</v>
      </c>
      <c r="AB16" s="210">
        <f t="shared" si="10"/>
        <v>0</v>
      </c>
      <c r="AC16" s="210">
        <f t="shared" si="10"/>
        <v>0</v>
      </c>
    </row>
    <row r="17" spans="1:25" ht="85.5" customHeight="1">
      <c r="A17" s="207" t="s">
        <v>242</v>
      </c>
      <c r="B17" s="234" t="e">
        <f>SUM(B4:B15)/B16</f>
        <v>#DIV/0!</v>
      </c>
      <c r="C17" s="234" t="e">
        <f t="shared" ref="C17:K17" si="11">SUM(C4:C15)/C16</f>
        <v>#DIV/0!</v>
      </c>
      <c r="D17" s="234" t="e">
        <f t="shared" si="11"/>
        <v>#DIV/0!</v>
      </c>
      <c r="E17" s="234" t="e">
        <f t="shared" si="11"/>
        <v>#DIV/0!</v>
      </c>
      <c r="F17" s="234" t="e">
        <f t="shared" si="11"/>
        <v>#DIV/0!</v>
      </c>
      <c r="G17" s="234" t="e">
        <f t="shared" si="11"/>
        <v>#DIV/0!</v>
      </c>
      <c r="H17" s="234" t="e">
        <f t="shared" si="11"/>
        <v>#DIV/0!</v>
      </c>
      <c r="I17" s="234" t="e">
        <f t="shared" si="11"/>
        <v>#DIV/0!</v>
      </c>
      <c r="J17" s="234" t="e">
        <f t="shared" si="11"/>
        <v>#DIV/0!</v>
      </c>
      <c r="K17" s="234" t="e">
        <f t="shared" si="11"/>
        <v>#DIV/0!</v>
      </c>
      <c r="N17" s="208"/>
      <c r="O17" s="208"/>
      <c r="P17" s="208"/>
      <c r="Q17" s="209"/>
    </row>
    <row r="18" spans="1:25" ht="18" customHeight="1">
      <c r="N18" s="208"/>
      <c r="O18" s="208"/>
      <c r="P18" s="208"/>
      <c r="Q18" s="211"/>
    </row>
    <row r="19" spans="1:25" ht="18" customHeight="1">
      <c r="A19" s="372"/>
      <c r="B19" s="378" t="s">
        <v>219</v>
      </c>
      <c r="C19" s="379"/>
      <c r="D19" s="379"/>
      <c r="E19" s="379"/>
      <c r="F19" s="379"/>
      <c r="G19" s="379"/>
      <c r="H19" s="379"/>
      <c r="I19" s="379"/>
      <c r="J19" s="379"/>
      <c r="K19" s="380"/>
    </row>
    <row r="20" spans="1:25" ht="80.25" customHeight="1">
      <c r="A20" s="373"/>
      <c r="B20" s="198">
        <v>1</v>
      </c>
      <c r="C20" s="198">
        <v>2</v>
      </c>
      <c r="D20" s="198">
        <v>3</v>
      </c>
      <c r="E20" s="198">
        <v>4</v>
      </c>
      <c r="F20" s="198">
        <v>5</v>
      </c>
      <c r="G20" s="198">
        <v>6</v>
      </c>
      <c r="H20" s="198">
        <v>7</v>
      </c>
      <c r="I20" s="198">
        <v>8</v>
      </c>
      <c r="J20" s="198">
        <v>9</v>
      </c>
      <c r="K20" s="198">
        <v>10</v>
      </c>
      <c r="M20" s="212" t="s">
        <v>200</v>
      </c>
      <c r="N20" s="213" t="s">
        <v>220</v>
      </c>
      <c r="O20" s="214" t="s">
        <v>221</v>
      </c>
      <c r="P20" s="215"/>
      <c r="X20" s="218"/>
      <c r="Y20" s="218"/>
    </row>
    <row r="21" spans="1:25" ht="21" customHeight="1">
      <c r="A21" s="202" t="s">
        <v>206</v>
      </c>
      <c r="B21" s="206">
        <f t="shared" ref="B21:K21" si="12">B4*($N4*$N$3+$O4*$O$3+$P4*$P$3)*30</f>
        <v>0</v>
      </c>
      <c r="C21" s="206">
        <f t="shared" si="12"/>
        <v>0</v>
      </c>
      <c r="D21" s="206">
        <f t="shared" si="12"/>
        <v>0</v>
      </c>
      <c r="E21" s="206">
        <f t="shared" si="12"/>
        <v>0</v>
      </c>
      <c r="F21" s="206">
        <f t="shared" si="12"/>
        <v>0</v>
      </c>
      <c r="G21" s="206">
        <f t="shared" si="12"/>
        <v>0</v>
      </c>
      <c r="H21" s="206">
        <f t="shared" si="12"/>
        <v>0</v>
      </c>
      <c r="I21" s="206">
        <f t="shared" si="12"/>
        <v>0</v>
      </c>
      <c r="J21" s="206">
        <f t="shared" si="12"/>
        <v>0</v>
      </c>
      <c r="K21" s="206">
        <f t="shared" si="12"/>
        <v>0</v>
      </c>
      <c r="M21" s="216" t="s">
        <v>222</v>
      </c>
      <c r="N21" s="217"/>
      <c r="O21" s="204"/>
      <c r="P21" s="218"/>
      <c r="X21" s="218"/>
      <c r="Y21" s="218"/>
    </row>
    <row r="22" spans="1:25" ht="18" customHeight="1">
      <c r="A22" s="202" t="s">
        <v>207</v>
      </c>
      <c r="B22" s="206">
        <f t="shared" ref="B22:K22" si="13">B5*($N5*$N$3+$O5*$O$3+$P5*$P$3)*30</f>
        <v>0</v>
      </c>
      <c r="C22" s="206">
        <f t="shared" si="13"/>
        <v>0</v>
      </c>
      <c r="D22" s="206">
        <f t="shared" si="13"/>
        <v>0</v>
      </c>
      <c r="E22" s="206">
        <f t="shared" si="13"/>
        <v>0</v>
      </c>
      <c r="F22" s="206">
        <f t="shared" si="13"/>
        <v>0</v>
      </c>
      <c r="G22" s="206">
        <f t="shared" si="13"/>
        <v>0</v>
      </c>
      <c r="H22" s="206">
        <f t="shared" si="13"/>
        <v>0</v>
      </c>
      <c r="I22" s="206">
        <f t="shared" si="13"/>
        <v>0</v>
      </c>
      <c r="J22" s="206">
        <f t="shared" si="13"/>
        <v>0</v>
      </c>
      <c r="K22" s="206">
        <f t="shared" si="13"/>
        <v>0</v>
      </c>
      <c r="M22" s="216" t="s">
        <v>223</v>
      </c>
      <c r="N22" s="217"/>
      <c r="O22" s="204"/>
      <c r="P22" s="218"/>
    </row>
    <row r="23" spans="1:25" ht="27" customHeight="1">
      <c r="A23" s="202" t="s">
        <v>208</v>
      </c>
      <c r="B23" s="206">
        <f t="shared" ref="B23:K23" si="14">B6*($N6*$N$3+$O6*$O$3+$P6*$P$3)*30</f>
        <v>0</v>
      </c>
      <c r="C23" s="206">
        <f t="shared" si="14"/>
        <v>0</v>
      </c>
      <c r="D23" s="206">
        <f t="shared" si="14"/>
        <v>0</v>
      </c>
      <c r="E23" s="206">
        <f t="shared" si="14"/>
        <v>0</v>
      </c>
      <c r="F23" s="206">
        <f t="shared" si="14"/>
        <v>0</v>
      </c>
      <c r="G23" s="206">
        <f t="shared" si="14"/>
        <v>0</v>
      </c>
      <c r="H23" s="206">
        <f t="shared" si="14"/>
        <v>0</v>
      </c>
      <c r="I23" s="206">
        <f t="shared" si="14"/>
        <v>0</v>
      </c>
      <c r="J23" s="206">
        <f t="shared" si="14"/>
        <v>0</v>
      </c>
      <c r="K23" s="206">
        <f t="shared" si="14"/>
        <v>0</v>
      </c>
      <c r="M23" s="216" t="s">
        <v>224</v>
      </c>
      <c r="N23" s="217"/>
      <c r="O23" s="204"/>
      <c r="P23" s="218"/>
    </row>
    <row r="24" spans="1:25" ht="18" customHeight="1">
      <c r="A24" s="202" t="s">
        <v>209</v>
      </c>
      <c r="B24" s="206">
        <f t="shared" ref="B24:K24" si="15">B7*($N7*$N$3+$O7*$O$3+$P7*$P$3)*30</f>
        <v>0</v>
      </c>
      <c r="C24" s="206">
        <f t="shared" si="15"/>
        <v>0</v>
      </c>
      <c r="D24" s="206">
        <f t="shared" si="15"/>
        <v>0</v>
      </c>
      <c r="E24" s="206">
        <f t="shared" si="15"/>
        <v>0</v>
      </c>
      <c r="F24" s="206">
        <f t="shared" si="15"/>
        <v>0</v>
      </c>
      <c r="G24" s="206">
        <f t="shared" si="15"/>
        <v>0</v>
      </c>
      <c r="H24" s="206">
        <f t="shared" si="15"/>
        <v>0</v>
      </c>
      <c r="I24" s="206">
        <f t="shared" si="15"/>
        <v>0</v>
      </c>
      <c r="J24" s="206">
        <f t="shared" si="15"/>
        <v>0</v>
      </c>
      <c r="K24" s="206">
        <f t="shared" si="15"/>
        <v>0</v>
      </c>
    </row>
    <row r="25" spans="1:25" ht="18" customHeight="1">
      <c r="A25" s="202" t="s">
        <v>210</v>
      </c>
      <c r="B25" s="206">
        <f t="shared" ref="B25:K25" si="16">B8*($N8*$N$3+$O8*$O$3+$P8*$P$3)*30</f>
        <v>0</v>
      </c>
      <c r="C25" s="206">
        <f t="shared" si="16"/>
        <v>0</v>
      </c>
      <c r="D25" s="206">
        <f t="shared" si="16"/>
        <v>0</v>
      </c>
      <c r="E25" s="206">
        <f t="shared" si="16"/>
        <v>0</v>
      </c>
      <c r="F25" s="206">
        <f t="shared" si="16"/>
        <v>0</v>
      </c>
      <c r="G25" s="206">
        <f t="shared" si="16"/>
        <v>0</v>
      </c>
      <c r="H25" s="206">
        <f t="shared" si="16"/>
        <v>0</v>
      </c>
      <c r="I25" s="206">
        <f t="shared" si="16"/>
        <v>0</v>
      </c>
      <c r="J25" s="206">
        <f t="shared" si="16"/>
        <v>0</v>
      </c>
      <c r="K25" s="206">
        <f t="shared" si="16"/>
        <v>0</v>
      </c>
    </row>
    <row r="26" spans="1:25" ht="18" customHeight="1">
      <c r="A26" s="202" t="s">
        <v>211</v>
      </c>
      <c r="B26" s="206">
        <f t="shared" ref="B26:K26" si="17">B9*($N9*$N$3+$O9*$O$3+$P9*$P$3)*30</f>
        <v>0</v>
      </c>
      <c r="C26" s="206">
        <f t="shared" si="17"/>
        <v>0</v>
      </c>
      <c r="D26" s="206">
        <f t="shared" si="17"/>
        <v>0</v>
      </c>
      <c r="E26" s="206">
        <f t="shared" si="17"/>
        <v>0</v>
      </c>
      <c r="F26" s="206">
        <f t="shared" si="17"/>
        <v>0</v>
      </c>
      <c r="G26" s="206">
        <f t="shared" si="17"/>
        <v>0</v>
      </c>
      <c r="H26" s="206">
        <f t="shared" si="17"/>
        <v>0</v>
      </c>
      <c r="I26" s="206">
        <f t="shared" si="17"/>
        <v>0</v>
      </c>
      <c r="J26" s="206">
        <f t="shared" si="17"/>
        <v>0</v>
      </c>
      <c r="K26" s="206">
        <f t="shared" si="17"/>
        <v>0</v>
      </c>
    </row>
    <row r="27" spans="1:25" ht="18" customHeight="1">
      <c r="A27" s="202" t="s">
        <v>212</v>
      </c>
      <c r="B27" s="206">
        <f t="shared" ref="B27:K27" si="18">B10*($N10*$N$3+$O10*$O$3+$P10*$P$3)*30</f>
        <v>0</v>
      </c>
      <c r="C27" s="206">
        <f t="shared" si="18"/>
        <v>0</v>
      </c>
      <c r="D27" s="206">
        <f t="shared" si="18"/>
        <v>0</v>
      </c>
      <c r="E27" s="206">
        <f t="shared" si="18"/>
        <v>0</v>
      </c>
      <c r="F27" s="206">
        <f t="shared" si="18"/>
        <v>0</v>
      </c>
      <c r="G27" s="206">
        <f t="shared" si="18"/>
        <v>0</v>
      </c>
      <c r="H27" s="206">
        <f t="shared" si="18"/>
        <v>0</v>
      </c>
      <c r="I27" s="206">
        <f t="shared" si="18"/>
        <v>0</v>
      </c>
      <c r="J27" s="206">
        <f t="shared" si="18"/>
        <v>0</v>
      </c>
      <c r="K27" s="206">
        <f t="shared" si="18"/>
        <v>0</v>
      </c>
    </row>
    <row r="28" spans="1:25" ht="18" customHeight="1">
      <c r="A28" s="202" t="s">
        <v>213</v>
      </c>
      <c r="B28" s="206">
        <f t="shared" ref="B28:K28" si="19">B11*($N11*$N$3+$O11*$O$3+$P11*$P$3)*30</f>
        <v>0</v>
      </c>
      <c r="C28" s="206">
        <f t="shared" si="19"/>
        <v>0</v>
      </c>
      <c r="D28" s="206">
        <f t="shared" si="19"/>
        <v>0</v>
      </c>
      <c r="E28" s="206">
        <f t="shared" si="19"/>
        <v>0</v>
      </c>
      <c r="F28" s="206">
        <f t="shared" si="19"/>
        <v>0</v>
      </c>
      <c r="G28" s="206">
        <f t="shared" si="19"/>
        <v>0</v>
      </c>
      <c r="H28" s="206">
        <f t="shared" si="19"/>
        <v>0</v>
      </c>
      <c r="I28" s="206">
        <f t="shared" si="19"/>
        <v>0</v>
      </c>
      <c r="J28" s="206">
        <f t="shared" si="19"/>
        <v>0</v>
      </c>
      <c r="K28" s="206">
        <f t="shared" si="19"/>
        <v>0</v>
      </c>
    </row>
    <row r="29" spans="1:25" ht="18" customHeight="1">
      <c r="A29" s="202" t="s">
        <v>214</v>
      </c>
      <c r="B29" s="206">
        <f t="shared" ref="B29:K29" si="20">B12*($N12*$N$3+$O12*$O$3+$P12*$P$3)*30</f>
        <v>0</v>
      </c>
      <c r="C29" s="206">
        <f t="shared" si="20"/>
        <v>0</v>
      </c>
      <c r="D29" s="206">
        <f t="shared" si="20"/>
        <v>0</v>
      </c>
      <c r="E29" s="206">
        <f t="shared" si="20"/>
        <v>0</v>
      </c>
      <c r="F29" s="206">
        <f t="shared" si="20"/>
        <v>0</v>
      </c>
      <c r="G29" s="206">
        <f t="shared" si="20"/>
        <v>0</v>
      </c>
      <c r="H29" s="206">
        <f t="shared" si="20"/>
        <v>0</v>
      </c>
      <c r="I29" s="206">
        <f t="shared" si="20"/>
        <v>0</v>
      </c>
      <c r="J29" s="206">
        <f t="shared" si="20"/>
        <v>0</v>
      </c>
      <c r="K29" s="206">
        <f t="shared" si="20"/>
        <v>0</v>
      </c>
    </row>
    <row r="30" spans="1:25" ht="18" customHeight="1">
      <c r="A30" s="202" t="s">
        <v>215</v>
      </c>
      <c r="B30" s="206">
        <f t="shared" ref="B30:K30" si="21">B13*($N13*$N$3+$O13*$O$3+$P13*$P$3)*30</f>
        <v>0</v>
      </c>
      <c r="C30" s="206">
        <f t="shared" si="21"/>
        <v>0</v>
      </c>
      <c r="D30" s="206">
        <f t="shared" si="21"/>
        <v>0</v>
      </c>
      <c r="E30" s="206">
        <f t="shared" si="21"/>
        <v>0</v>
      </c>
      <c r="F30" s="206">
        <f t="shared" si="21"/>
        <v>0</v>
      </c>
      <c r="G30" s="206">
        <f t="shared" si="21"/>
        <v>0</v>
      </c>
      <c r="H30" s="206">
        <f t="shared" si="21"/>
        <v>0</v>
      </c>
      <c r="I30" s="206">
        <f t="shared" si="21"/>
        <v>0</v>
      </c>
      <c r="J30" s="206">
        <f t="shared" si="21"/>
        <v>0</v>
      </c>
      <c r="K30" s="206">
        <f t="shared" si="21"/>
        <v>0</v>
      </c>
    </row>
    <row r="31" spans="1:25" ht="18" customHeight="1">
      <c r="A31" s="202" t="s">
        <v>216</v>
      </c>
      <c r="B31" s="206">
        <f t="shared" ref="B31:K31" si="22">B14*($N14*$N$3+$O14*$O$3+$P14*$P$3)*30</f>
        <v>0</v>
      </c>
      <c r="C31" s="206">
        <f t="shared" si="22"/>
        <v>0</v>
      </c>
      <c r="D31" s="206">
        <f t="shared" si="22"/>
        <v>0</v>
      </c>
      <c r="E31" s="206">
        <f t="shared" si="22"/>
        <v>0</v>
      </c>
      <c r="F31" s="206">
        <f t="shared" si="22"/>
        <v>0</v>
      </c>
      <c r="G31" s="206">
        <f t="shared" si="22"/>
        <v>0</v>
      </c>
      <c r="H31" s="206">
        <f t="shared" si="22"/>
        <v>0</v>
      </c>
      <c r="I31" s="206">
        <f t="shared" si="22"/>
        <v>0</v>
      </c>
      <c r="J31" s="206">
        <f t="shared" si="22"/>
        <v>0</v>
      </c>
      <c r="K31" s="206">
        <f t="shared" si="22"/>
        <v>0</v>
      </c>
    </row>
    <row r="32" spans="1:25" ht="18" customHeight="1">
      <c r="A32" s="202" t="s">
        <v>217</v>
      </c>
      <c r="B32" s="206">
        <f t="shared" ref="B32:K32" si="23">B15*($N15*$N$3+$O15*$O$3+$P15*$P$3)*30</f>
        <v>0</v>
      </c>
      <c r="C32" s="206">
        <f t="shared" si="23"/>
        <v>0</v>
      </c>
      <c r="D32" s="206">
        <f t="shared" si="23"/>
        <v>0</v>
      </c>
      <c r="E32" s="206">
        <f t="shared" si="23"/>
        <v>0</v>
      </c>
      <c r="F32" s="206">
        <f t="shared" si="23"/>
        <v>0</v>
      </c>
      <c r="G32" s="206">
        <f t="shared" si="23"/>
        <v>0</v>
      </c>
      <c r="H32" s="206">
        <f t="shared" si="23"/>
        <v>0</v>
      </c>
      <c r="I32" s="206">
        <f t="shared" si="23"/>
        <v>0</v>
      </c>
      <c r="J32" s="206">
        <f t="shared" si="23"/>
        <v>0</v>
      </c>
      <c r="K32" s="206">
        <f t="shared" si="23"/>
        <v>0</v>
      </c>
    </row>
    <row r="33" spans="1:11" ht="51" customHeight="1">
      <c r="A33" s="219" t="s">
        <v>225</v>
      </c>
      <c r="B33" s="220">
        <f t="shared" ref="B33:K33" si="24">SUM(B21:B32)</f>
        <v>0</v>
      </c>
      <c r="C33" s="220">
        <f t="shared" si="24"/>
        <v>0</v>
      </c>
      <c r="D33" s="220">
        <f t="shared" si="24"/>
        <v>0</v>
      </c>
      <c r="E33" s="220">
        <f t="shared" si="24"/>
        <v>0</v>
      </c>
      <c r="F33" s="220">
        <f t="shared" si="24"/>
        <v>0</v>
      </c>
      <c r="G33" s="220">
        <f t="shared" si="24"/>
        <v>0</v>
      </c>
      <c r="H33" s="220">
        <f t="shared" si="24"/>
        <v>0</v>
      </c>
      <c r="I33" s="220">
        <f t="shared" si="24"/>
        <v>0</v>
      </c>
      <c r="J33" s="220">
        <f t="shared" si="24"/>
        <v>0</v>
      </c>
      <c r="K33" s="220">
        <f t="shared" si="24"/>
        <v>0</v>
      </c>
    </row>
    <row r="35" spans="1:11" ht="18" customHeight="1">
      <c r="B35" s="369" t="s">
        <v>226</v>
      </c>
      <c r="C35" s="370"/>
      <c r="D35" s="370"/>
      <c r="E35" s="370"/>
      <c r="F35" s="370"/>
      <c r="G35" s="370"/>
      <c r="H35" s="370"/>
      <c r="I35" s="370"/>
      <c r="J35" s="370"/>
      <c r="K35" s="371"/>
    </row>
    <row r="36" spans="1:11" ht="18" customHeight="1">
      <c r="B36" s="198">
        <v>1</v>
      </c>
      <c r="C36" s="198">
        <v>2</v>
      </c>
      <c r="D36" s="198">
        <v>3</v>
      </c>
      <c r="E36" s="198">
        <v>4</v>
      </c>
      <c r="F36" s="198">
        <v>5</v>
      </c>
      <c r="G36" s="198">
        <v>6</v>
      </c>
      <c r="H36" s="198">
        <v>7</v>
      </c>
      <c r="I36" s="198">
        <v>8</v>
      </c>
      <c r="J36" s="198">
        <v>9</v>
      </c>
      <c r="K36" s="198">
        <v>10</v>
      </c>
    </row>
    <row r="37" spans="1:11" ht="18" customHeight="1">
      <c r="A37" s="202" t="s">
        <v>206</v>
      </c>
      <c r="B37" s="206">
        <f t="shared" ref="B37:B48" si="25">T4*(($N$21*$O$21)+($N$22*$O$22)+($N$23*$O$23))</f>
        <v>0</v>
      </c>
      <c r="C37" s="206">
        <f t="shared" ref="C37:C48" si="26">U4*(($N$21*$O$21)+($N$22*$O$22)+($N$23*$O$23))</f>
        <v>0</v>
      </c>
      <c r="D37" s="206">
        <f t="shared" ref="D37:D48" si="27">V4*(($N$21*$O$21)+($N$22*$O$22)+($N$23*$O$23))</f>
        <v>0</v>
      </c>
      <c r="E37" s="206">
        <f t="shared" ref="E37:E48" si="28">W4*(($N$21*$O$21)+($N$22*$O$22)+($N$23*$O$23))</f>
        <v>0</v>
      </c>
      <c r="F37" s="206">
        <f t="shared" ref="F37:F48" si="29">X4*(($N$21*$O$21)+($N$22*$O$22)+($N$23*$O$23))</f>
        <v>0</v>
      </c>
      <c r="G37" s="206">
        <f t="shared" ref="G37:G48" si="30">Y4*(($N$21*$O$21)+($N$22*$O$22)+($N$23*$O$23))</f>
        <v>0</v>
      </c>
      <c r="H37" s="206">
        <f t="shared" ref="H37:H48" si="31">Z4*(($N$21*$O$21)+($N$22*$O$22)+($N$23*$O$23))</f>
        <v>0</v>
      </c>
      <c r="I37" s="206">
        <f t="shared" ref="I37:I48" si="32">AA4*(($N$21*$O$21)+($N$22*$O$22)+($N$23*$O$23))</f>
        <v>0</v>
      </c>
      <c r="J37" s="206">
        <f t="shared" ref="J37:J48" si="33">AB4*(($N$21*$O$21)+($N$22*$O$22)+($N$23*$O$23))</f>
        <v>0</v>
      </c>
      <c r="K37" s="206">
        <f t="shared" ref="K37:K48" si="34">AC4*(($N$21*$O$21)+($N$22*$O$22)+($N$23*$O$23))</f>
        <v>0</v>
      </c>
    </row>
    <row r="38" spans="1:11" ht="18" customHeight="1">
      <c r="A38" s="202" t="s">
        <v>207</v>
      </c>
      <c r="B38" s="206">
        <f t="shared" si="25"/>
        <v>0</v>
      </c>
      <c r="C38" s="206">
        <f t="shared" si="26"/>
        <v>0</v>
      </c>
      <c r="D38" s="206">
        <f t="shared" si="27"/>
        <v>0</v>
      </c>
      <c r="E38" s="206">
        <f t="shared" si="28"/>
        <v>0</v>
      </c>
      <c r="F38" s="206">
        <f t="shared" si="29"/>
        <v>0</v>
      </c>
      <c r="G38" s="206">
        <f t="shared" si="30"/>
        <v>0</v>
      </c>
      <c r="H38" s="206">
        <f t="shared" si="31"/>
        <v>0</v>
      </c>
      <c r="I38" s="206">
        <f t="shared" si="32"/>
        <v>0</v>
      </c>
      <c r="J38" s="206">
        <f t="shared" si="33"/>
        <v>0</v>
      </c>
      <c r="K38" s="206">
        <f t="shared" si="34"/>
        <v>0</v>
      </c>
    </row>
    <row r="39" spans="1:11" ht="18" customHeight="1">
      <c r="A39" s="202" t="s">
        <v>208</v>
      </c>
      <c r="B39" s="206">
        <f t="shared" si="25"/>
        <v>0</v>
      </c>
      <c r="C39" s="206">
        <f t="shared" si="26"/>
        <v>0</v>
      </c>
      <c r="D39" s="206">
        <f t="shared" si="27"/>
        <v>0</v>
      </c>
      <c r="E39" s="206">
        <f t="shared" si="28"/>
        <v>0</v>
      </c>
      <c r="F39" s="206">
        <f t="shared" si="29"/>
        <v>0</v>
      </c>
      <c r="G39" s="206">
        <f t="shared" si="30"/>
        <v>0</v>
      </c>
      <c r="H39" s="206">
        <f t="shared" si="31"/>
        <v>0</v>
      </c>
      <c r="I39" s="206">
        <f t="shared" si="32"/>
        <v>0</v>
      </c>
      <c r="J39" s="206">
        <f t="shared" si="33"/>
        <v>0</v>
      </c>
      <c r="K39" s="206">
        <f t="shared" si="34"/>
        <v>0</v>
      </c>
    </row>
    <row r="40" spans="1:11" ht="18" customHeight="1">
      <c r="A40" s="202" t="s">
        <v>209</v>
      </c>
      <c r="B40" s="206">
        <f t="shared" si="25"/>
        <v>0</v>
      </c>
      <c r="C40" s="206">
        <f t="shared" si="26"/>
        <v>0</v>
      </c>
      <c r="D40" s="206">
        <f t="shared" si="27"/>
        <v>0</v>
      </c>
      <c r="E40" s="206">
        <f t="shared" si="28"/>
        <v>0</v>
      </c>
      <c r="F40" s="206">
        <f t="shared" si="29"/>
        <v>0</v>
      </c>
      <c r="G40" s="206">
        <f t="shared" si="30"/>
        <v>0</v>
      </c>
      <c r="H40" s="206">
        <f t="shared" si="31"/>
        <v>0</v>
      </c>
      <c r="I40" s="206">
        <f t="shared" si="32"/>
        <v>0</v>
      </c>
      <c r="J40" s="206">
        <f t="shared" si="33"/>
        <v>0</v>
      </c>
      <c r="K40" s="206">
        <f t="shared" si="34"/>
        <v>0</v>
      </c>
    </row>
    <row r="41" spans="1:11" ht="18" customHeight="1">
      <c r="A41" s="202" t="s">
        <v>210</v>
      </c>
      <c r="B41" s="206">
        <f t="shared" si="25"/>
        <v>0</v>
      </c>
      <c r="C41" s="206">
        <f t="shared" si="26"/>
        <v>0</v>
      </c>
      <c r="D41" s="206">
        <f t="shared" si="27"/>
        <v>0</v>
      </c>
      <c r="E41" s="206">
        <f t="shared" si="28"/>
        <v>0</v>
      </c>
      <c r="F41" s="206">
        <f t="shared" si="29"/>
        <v>0</v>
      </c>
      <c r="G41" s="206">
        <f t="shared" si="30"/>
        <v>0</v>
      </c>
      <c r="H41" s="206">
        <f t="shared" si="31"/>
        <v>0</v>
      </c>
      <c r="I41" s="206">
        <f t="shared" si="32"/>
        <v>0</v>
      </c>
      <c r="J41" s="206">
        <f t="shared" si="33"/>
        <v>0</v>
      </c>
      <c r="K41" s="206">
        <f t="shared" si="34"/>
        <v>0</v>
      </c>
    </row>
    <row r="42" spans="1:11" ht="18" customHeight="1">
      <c r="A42" s="202" t="s">
        <v>211</v>
      </c>
      <c r="B42" s="206">
        <f t="shared" si="25"/>
        <v>0</v>
      </c>
      <c r="C42" s="206">
        <f t="shared" si="26"/>
        <v>0</v>
      </c>
      <c r="D42" s="206">
        <f t="shared" si="27"/>
        <v>0</v>
      </c>
      <c r="E42" s="206">
        <f t="shared" si="28"/>
        <v>0</v>
      </c>
      <c r="F42" s="206">
        <f t="shared" si="29"/>
        <v>0</v>
      </c>
      <c r="G42" s="206">
        <f t="shared" si="30"/>
        <v>0</v>
      </c>
      <c r="H42" s="206">
        <f t="shared" si="31"/>
        <v>0</v>
      </c>
      <c r="I42" s="206">
        <f t="shared" si="32"/>
        <v>0</v>
      </c>
      <c r="J42" s="206">
        <f t="shared" si="33"/>
        <v>0</v>
      </c>
      <c r="K42" s="206">
        <f t="shared" si="34"/>
        <v>0</v>
      </c>
    </row>
    <row r="43" spans="1:11" ht="18" customHeight="1">
      <c r="A43" s="202" t="s">
        <v>212</v>
      </c>
      <c r="B43" s="206">
        <f t="shared" si="25"/>
        <v>0</v>
      </c>
      <c r="C43" s="206">
        <f t="shared" si="26"/>
        <v>0</v>
      </c>
      <c r="D43" s="206">
        <f t="shared" si="27"/>
        <v>0</v>
      </c>
      <c r="E43" s="206">
        <f t="shared" si="28"/>
        <v>0</v>
      </c>
      <c r="F43" s="206">
        <f t="shared" si="29"/>
        <v>0</v>
      </c>
      <c r="G43" s="206">
        <f t="shared" si="30"/>
        <v>0</v>
      </c>
      <c r="H43" s="206">
        <f t="shared" si="31"/>
        <v>0</v>
      </c>
      <c r="I43" s="206">
        <f t="shared" si="32"/>
        <v>0</v>
      </c>
      <c r="J43" s="206">
        <f t="shared" si="33"/>
        <v>0</v>
      </c>
      <c r="K43" s="206">
        <f t="shared" si="34"/>
        <v>0</v>
      </c>
    </row>
    <row r="44" spans="1:11" ht="18" customHeight="1">
      <c r="A44" s="202" t="s">
        <v>213</v>
      </c>
      <c r="B44" s="206">
        <f t="shared" si="25"/>
        <v>0</v>
      </c>
      <c r="C44" s="206">
        <f t="shared" si="26"/>
        <v>0</v>
      </c>
      <c r="D44" s="206">
        <f t="shared" si="27"/>
        <v>0</v>
      </c>
      <c r="E44" s="206">
        <f t="shared" si="28"/>
        <v>0</v>
      </c>
      <c r="F44" s="206">
        <f t="shared" si="29"/>
        <v>0</v>
      </c>
      <c r="G44" s="206">
        <f t="shared" si="30"/>
        <v>0</v>
      </c>
      <c r="H44" s="206">
        <f t="shared" si="31"/>
        <v>0</v>
      </c>
      <c r="I44" s="206">
        <f t="shared" si="32"/>
        <v>0</v>
      </c>
      <c r="J44" s="206">
        <f t="shared" si="33"/>
        <v>0</v>
      </c>
      <c r="K44" s="206">
        <f t="shared" si="34"/>
        <v>0</v>
      </c>
    </row>
    <row r="45" spans="1:11" ht="18" customHeight="1">
      <c r="A45" s="202" t="s">
        <v>214</v>
      </c>
      <c r="B45" s="206">
        <f t="shared" si="25"/>
        <v>0</v>
      </c>
      <c r="C45" s="206">
        <f t="shared" si="26"/>
        <v>0</v>
      </c>
      <c r="D45" s="206">
        <f t="shared" si="27"/>
        <v>0</v>
      </c>
      <c r="E45" s="206">
        <f t="shared" si="28"/>
        <v>0</v>
      </c>
      <c r="F45" s="206">
        <f t="shared" si="29"/>
        <v>0</v>
      </c>
      <c r="G45" s="206">
        <f t="shared" si="30"/>
        <v>0</v>
      </c>
      <c r="H45" s="206">
        <f t="shared" si="31"/>
        <v>0</v>
      </c>
      <c r="I45" s="206">
        <f t="shared" si="32"/>
        <v>0</v>
      </c>
      <c r="J45" s="206">
        <f t="shared" si="33"/>
        <v>0</v>
      </c>
      <c r="K45" s="206">
        <f t="shared" si="34"/>
        <v>0</v>
      </c>
    </row>
    <row r="46" spans="1:11" ht="18" customHeight="1">
      <c r="A46" s="202" t="s">
        <v>215</v>
      </c>
      <c r="B46" s="206">
        <f t="shared" si="25"/>
        <v>0</v>
      </c>
      <c r="C46" s="206">
        <f t="shared" si="26"/>
        <v>0</v>
      </c>
      <c r="D46" s="206">
        <f t="shared" si="27"/>
        <v>0</v>
      </c>
      <c r="E46" s="206">
        <f t="shared" si="28"/>
        <v>0</v>
      </c>
      <c r="F46" s="206">
        <f t="shared" si="29"/>
        <v>0</v>
      </c>
      <c r="G46" s="206">
        <f t="shared" si="30"/>
        <v>0</v>
      </c>
      <c r="H46" s="206">
        <f t="shared" si="31"/>
        <v>0</v>
      </c>
      <c r="I46" s="206">
        <f t="shared" si="32"/>
        <v>0</v>
      </c>
      <c r="J46" s="206">
        <f t="shared" si="33"/>
        <v>0</v>
      </c>
      <c r="K46" s="206">
        <f t="shared" si="34"/>
        <v>0</v>
      </c>
    </row>
    <row r="47" spans="1:11" ht="18" customHeight="1">
      <c r="A47" s="202" t="s">
        <v>216</v>
      </c>
      <c r="B47" s="206">
        <f t="shared" si="25"/>
        <v>0</v>
      </c>
      <c r="C47" s="206">
        <f t="shared" si="26"/>
        <v>0</v>
      </c>
      <c r="D47" s="206">
        <f t="shared" si="27"/>
        <v>0</v>
      </c>
      <c r="E47" s="206">
        <f t="shared" si="28"/>
        <v>0</v>
      </c>
      <c r="F47" s="206">
        <f t="shared" si="29"/>
        <v>0</v>
      </c>
      <c r="G47" s="206">
        <f t="shared" si="30"/>
        <v>0</v>
      </c>
      <c r="H47" s="206">
        <f t="shared" si="31"/>
        <v>0</v>
      </c>
      <c r="I47" s="206">
        <f t="shared" si="32"/>
        <v>0</v>
      </c>
      <c r="J47" s="206">
        <f t="shared" si="33"/>
        <v>0</v>
      </c>
      <c r="K47" s="206">
        <f t="shared" si="34"/>
        <v>0</v>
      </c>
    </row>
    <row r="48" spans="1:11" ht="18" customHeight="1">
      <c r="A48" s="202" t="s">
        <v>217</v>
      </c>
      <c r="B48" s="206">
        <f t="shared" si="25"/>
        <v>0</v>
      </c>
      <c r="C48" s="206">
        <f t="shared" si="26"/>
        <v>0</v>
      </c>
      <c r="D48" s="206">
        <f t="shared" si="27"/>
        <v>0</v>
      </c>
      <c r="E48" s="206">
        <f t="shared" si="28"/>
        <v>0</v>
      </c>
      <c r="F48" s="206">
        <f t="shared" si="29"/>
        <v>0</v>
      </c>
      <c r="G48" s="206">
        <f t="shared" si="30"/>
        <v>0</v>
      </c>
      <c r="H48" s="206">
        <f t="shared" si="31"/>
        <v>0</v>
      </c>
      <c r="I48" s="206">
        <f t="shared" si="32"/>
        <v>0</v>
      </c>
      <c r="J48" s="206">
        <f t="shared" si="33"/>
        <v>0</v>
      </c>
      <c r="K48" s="206">
        <f t="shared" si="34"/>
        <v>0</v>
      </c>
    </row>
    <row r="49" spans="1:11" ht="27" customHeight="1">
      <c r="A49" s="219" t="s">
        <v>227</v>
      </c>
      <c r="B49" s="210">
        <f t="shared" ref="B49:K49" si="35">SUM(B37:B48)</f>
        <v>0</v>
      </c>
      <c r="C49" s="210">
        <f t="shared" si="35"/>
        <v>0</v>
      </c>
      <c r="D49" s="210">
        <f t="shared" si="35"/>
        <v>0</v>
      </c>
      <c r="E49" s="210">
        <f t="shared" si="35"/>
        <v>0</v>
      </c>
      <c r="F49" s="210">
        <f t="shared" si="35"/>
        <v>0</v>
      </c>
      <c r="G49" s="210">
        <f t="shared" si="35"/>
        <v>0</v>
      </c>
      <c r="H49" s="210">
        <f t="shared" si="35"/>
        <v>0</v>
      </c>
      <c r="I49" s="210">
        <f t="shared" si="35"/>
        <v>0</v>
      </c>
      <c r="J49" s="210">
        <f t="shared" si="35"/>
        <v>0</v>
      </c>
      <c r="K49" s="210">
        <f t="shared" si="35"/>
        <v>0</v>
      </c>
    </row>
    <row r="51" spans="1:11" ht="18" customHeight="1">
      <c r="A51" s="221"/>
      <c r="B51" s="369" t="s">
        <v>228</v>
      </c>
      <c r="C51" s="370"/>
      <c r="D51" s="370"/>
      <c r="E51" s="370"/>
      <c r="F51" s="370"/>
      <c r="G51" s="370"/>
      <c r="H51" s="370"/>
      <c r="I51" s="370"/>
      <c r="J51" s="370"/>
      <c r="K51" s="371"/>
    </row>
    <row r="52" spans="1:11" ht="18" customHeight="1">
      <c r="A52" s="198" t="s">
        <v>200</v>
      </c>
      <c r="B52" s="198">
        <v>1</v>
      </c>
      <c r="C52" s="198">
        <v>2</v>
      </c>
      <c r="D52" s="198">
        <v>3</v>
      </c>
      <c r="E52" s="198">
        <v>4</v>
      </c>
      <c r="F52" s="198">
        <v>5</v>
      </c>
      <c r="G52" s="198">
        <v>6</v>
      </c>
      <c r="H52" s="198">
        <v>7</v>
      </c>
      <c r="I52" s="198">
        <v>8</v>
      </c>
      <c r="J52" s="198">
        <v>9</v>
      </c>
      <c r="K52" s="198">
        <v>10</v>
      </c>
    </row>
    <row r="53" spans="1:11" ht="18" customHeight="1">
      <c r="A53" s="221" t="s">
        <v>229</v>
      </c>
      <c r="B53" s="222"/>
      <c r="C53" s="222"/>
      <c r="D53" s="222"/>
      <c r="E53" s="222"/>
      <c r="F53" s="222"/>
      <c r="G53" s="222"/>
      <c r="H53" s="222"/>
      <c r="I53" s="222"/>
      <c r="J53" s="222"/>
      <c r="K53" s="222"/>
    </row>
    <row r="54" spans="1:11" ht="18" customHeight="1">
      <c r="A54" s="221" t="s">
        <v>230</v>
      </c>
      <c r="B54" s="222"/>
      <c r="C54" s="222"/>
      <c r="D54" s="222"/>
      <c r="E54" s="222"/>
      <c r="F54" s="222"/>
      <c r="G54" s="222"/>
      <c r="H54" s="222"/>
      <c r="I54" s="222"/>
      <c r="J54" s="222"/>
      <c r="K54" s="222"/>
    </row>
    <row r="55" spans="1:11" ht="18" customHeight="1">
      <c r="A55" s="221" t="s">
        <v>231</v>
      </c>
      <c r="B55" s="222"/>
      <c r="C55" s="222"/>
      <c r="D55" s="222"/>
      <c r="E55" s="222"/>
      <c r="F55" s="222"/>
      <c r="G55" s="222"/>
      <c r="H55" s="222"/>
      <c r="I55" s="222"/>
      <c r="J55" s="222"/>
      <c r="K55" s="222"/>
    </row>
    <row r="56" spans="1:11" ht="18" customHeight="1">
      <c r="A56" s="221" t="s">
        <v>244</v>
      </c>
      <c r="B56" s="223"/>
      <c r="C56" s="223"/>
      <c r="D56" s="223"/>
      <c r="E56" s="223"/>
      <c r="F56" s="223"/>
      <c r="G56" s="223"/>
      <c r="H56" s="223"/>
      <c r="I56" s="223"/>
      <c r="J56" s="223"/>
      <c r="K56" s="223"/>
    </row>
    <row r="57" spans="1:11" ht="18" customHeight="1">
      <c r="A57" s="224" t="s">
        <v>233</v>
      </c>
      <c r="B57" s="225">
        <f t="shared" ref="B57:K57" si="36">SUM(B53:B55)</f>
        <v>0</v>
      </c>
      <c r="C57" s="225">
        <f t="shared" si="36"/>
        <v>0</v>
      </c>
      <c r="D57" s="225">
        <f t="shared" si="36"/>
        <v>0</v>
      </c>
      <c r="E57" s="225">
        <f t="shared" si="36"/>
        <v>0</v>
      </c>
      <c r="F57" s="225">
        <f t="shared" si="36"/>
        <v>0</v>
      </c>
      <c r="G57" s="225">
        <f t="shared" si="36"/>
        <v>0</v>
      </c>
      <c r="H57" s="225">
        <f t="shared" si="36"/>
        <v>0</v>
      </c>
      <c r="I57" s="225">
        <f t="shared" si="36"/>
        <v>0</v>
      </c>
      <c r="J57" s="225">
        <f t="shared" si="36"/>
        <v>0</v>
      </c>
      <c r="K57" s="225">
        <f t="shared" si="36"/>
        <v>0</v>
      </c>
    </row>
    <row r="58" spans="1:11" ht="8.25" customHeight="1">
      <c r="A58" s="236"/>
      <c r="B58" s="237"/>
      <c r="C58" s="237"/>
      <c r="D58" s="237"/>
      <c r="E58" s="237"/>
      <c r="F58" s="237"/>
      <c r="G58" s="237"/>
      <c r="H58" s="237"/>
      <c r="I58" s="237"/>
      <c r="J58" s="237"/>
      <c r="K58" s="237"/>
    </row>
    <row r="59" spans="1:11" s="61" customFormat="1" ht="38.25" customHeight="1">
      <c r="A59" s="374" t="s">
        <v>243</v>
      </c>
      <c r="B59" s="375"/>
      <c r="C59" s="375"/>
      <c r="D59" s="375"/>
      <c r="E59" s="376"/>
      <c r="F59" s="376"/>
      <c r="G59" s="376"/>
      <c r="H59" s="376"/>
      <c r="I59" s="376"/>
      <c r="J59" s="376"/>
      <c r="K59" s="377"/>
    </row>
    <row r="61" spans="1:11" ht="18" customHeight="1">
      <c r="A61" s="221"/>
      <c r="B61" s="369" t="s">
        <v>234</v>
      </c>
      <c r="C61" s="370"/>
      <c r="D61" s="370"/>
      <c r="E61" s="370"/>
      <c r="F61" s="370"/>
      <c r="G61" s="370"/>
      <c r="H61" s="370"/>
      <c r="I61" s="370"/>
      <c r="J61" s="370"/>
      <c r="K61" s="371"/>
    </row>
    <row r="62" spans="1:11" ht="18" customHeight="1">
      <c r="A62" s="198" t="s">
        <v>200</v>
      </c>
      <c r="B62" s="198">
        <v>1</v>
      </c>
      <c r="C62" s="198">
        <v>2</v>
      </c>
      <c r="D62" s="198">
        <v>3</v>
      </c>
      <c r="E62" s="198">
        <v>4</v>
      </c>
      <c r="F62" s="198">
        <v>5</v>
      </c>
      <c r="G62" s="198">
        <v>6</v>
      </c>
      <c r="H62" s="198">
        <v>7</v>
      </c>
      <c r="I62" s="198">
        <v>8</v>
      </c>
      <c r="J62" s="198">
        <v>9</v>
      </c>
      <c r="K62" s="198">
        <v>10</v>
      </c>
    </row>
    <row r="63" spans="1:11" ht="35.25" customHeight="1">
      <c r="A63" s="198" t="s">
        <v>235</v>
      </c>
      <c r="B63" s="226">
        <f>B33</f>
        <v>0</v>
      </c>
      <c r="C63" s="226">
        <f t="shared" ref="C63:K63" si="37">C33</f>
        <v>0</v>
      </c>
      <c r="D63" s="226">
        <f t="shared" si="37"/>
        <v>0</v>
      </c>
      <c r="E63" s="226">
        <f t="shared" si="37"/>
        <v>0</v>
      </c>
      <c r="F63" s="226">
        <f t="shared" si="37"/>
        <v>0</v>
      </c>
      <c r="G63" s="226">
        <f t="shared" si="37"/>
        <v>0</v>
      </c>
      <c r="H63" s="226">
        <f t="shared" si="37"/>
        <v>0</v>
      </c>
      <c r="I63" s="226">
        <f t="shared" si="37"/>
        <v>0</v>
      </c>
      <c r="J63" s="226">
        <f t="shared" si="37"/>
        <v>0</v>
      </c>
      <c r="K63" s="226">
        <f t="shared" si="37"/>
        <v>0</v>
      </c>
    </row>
    <row r="64" spans="1:11" ht="35.25" customHeight="1">
      <c r="A64" s="198" t="s">
        <v>236</v>
      </c>
      <c r="B64" s="206">
        <f>B49</f>
        <v>0</v>
      </c>
      <c r="C64" s="206">
        <f t="shared" ref="C64:K64" si="38">C49</f>
        <v>0</v>
      </c>
      <c r="D64" s="206">
        <f t="shared" si="38"/>
        <v>0</v>
      </c>
      <c r="E64" s="206">
        <f t="shared" si="38"/>
        <v>0</v>
      </c>
      <c r="F64" s="206">
        <f t="shared" si="38"/>
        <v>0</v>
      </c>
      <c r="G64" s="206">
        <f t="shared" si="38"/>
        <v>0</v>
      </c>
      <c r="H64" s="206">
        <f t="shared" si="38"/>
        <v>0</v>
      </c>
      <c r="I64" s="206">
        <f t="shared" si="38"/>
        <v>0</v>
      </c>
      <c r="J64" s="206">
        <f t="shared" si="38"/>
        <v>0</v>
      </c>
      <c r="K64" s="206">
        <f t="shared" si="38"/>
        <v>0</v>
      </c>
    </row>
    <row r="65" spans="1:11" ht="35.25" customHeight="1">
      <c r="A65" s="198" t="s">
        <v>232</v>
      </c>
      <c r="B65" s="206">
        <f t="shared" ref="B65:K65" si="39">B57</f>
        <v>0</v>
      </c>
      <c r="C65" s="206">
        <f t="shared" si="39"/>
        <v>0</v>
      </c>
      <c r="D65" s="206">
        <f t="shared" si="39"/>
        <v>0</v>
      </c>
      <c r="E65" s="206">
        <f t="shared" si="39"/>
        <v>0</v>
      </c>
      <c r="F65" s="206">
        <f t="shared" si="39"/>
        <v>0</v>
      </c>
      <c r="G65" s="206">
        <f t="shared" si="39"/>
        <v>0</v>
      </c>
      <c r="H65" s="206">
        <f t="shared" si="39"/>
        <v>0</v>
      </c>
      <c r="I65" s="206">
        <f t="shared" si="39"/>
        <v>0</v>
      </c>
      <c r="J65" s="206">
        <f t="shared" si="39"/>
        <v>0</v>
      </c>
      <c r="K65" s="206">
        <f t="shared" si="39"/>
        <v>0</v>
      </c>
    </row>
    <row r="66" spans="1:11" ht="35.25" customHeight="1">
      <c r="A66" s="198" t="s">
        <v>237</v>
      </c>
      <c r="B66" s="210">
        <f>SUM(B63:B65)</f>
        <v>0</v>
      </c>
      <c r="C66" s="210">
        <f t="shared" ref="C66:K66" si="40">SUM(C63:C65)</f>
        <v>0</v>
      </c>
      <c r="D66" s="210">
        <f t="shared" si="40"/>
        <v>0</v>
      </c>
      <c r="E66" s="210">
        <f t="shared" si="40"/>
        <v>0</v>
      </c>
      <c r="F66" s="210">
        <f t="shared" si="40"/>
        <v>0</v>
      </c>
      <c r="G66" s="210">
        <f t="shared" si="40"/>
        <v>0</v>
      </c>
      <c r="H66" s="210">
        <f t="shared" si="40"/>
        <v>0</v>
      </c>
      <c r="I66" s="210">
        <f t="shared" si="40"/>
        <v>0</v>
      </c>
      <c r="J66" s="210">
        <f t="shared" si="40"/>
        <v>0</v>
      </c>
      <c r="K66" s="210">
        <f t="shared" si="40"/>
        <v>0</v>
      </c>
    </row>
  </sheetData>
  <mergeCells count="13">
    <mergeCell ref="A2:A3"/>
    <mergeCell ref="M1:Q1"/>
    <mergeCell ref="B2:K2"/>
    <mergeCell ref="T2:AC2"/>
    <mergeCell ref="A1:K1"/>
    <mergeCell ref="S1:S3"/>
    <mergeCell ref="T1:AC1"/>
    <mergeCell ref="B61:K61"/>
    <mergeCell ref="A19:A20"/>
    <mergeCell ref="A59:K59"/>
    <mergeCell ref="B19:K19"/>
    <mergeCell ref="B35:K35"/>
    <mergeCell ref="B51:K51"/>
  </mergeCells>
  <phoneticPr fontId="0" type="noConversion"/>
  <pageMargins left="0.75" right="0.75" top="1" bottom="1" header="0.5" footer="0.5"/>
  <pageSetup paperSize="9" orientation="portrait" horizontalDpi="300" verticalDpi="300" r:id="rId1"/>
  <headerFooter alignWithMargins="0"/>
  <ignoredErrors>
    <ignoredError sqref="C17:K17" evalError="1"/>
    <ignoredError sqref="B17" evalError="1" formulaRange="1"/>
    <ignoredError sqref="B57:K57" formulaRange="1"/>
    <ignoredError sqref="Q3 T4:AC16 B21:K32 B37:K48" emptyCellReference="1"/>
  </ignoredErrors>
</worksheet>
</file>

<file path=xl/worksheets/sheet4.xml><?xml version="1.0" encoding="utf-8"?>
<worksheet xmlns="http://schemas.openxmlformats.org/spreadsheetml/2006/main" xmlns:r="http://schemas.openxmlformats.org/officeDocument/2006/relationships">
  <sheetPr>
    <pageSetUpPr fitToPage="1"/>
  </sheetPr>
  <dimension ref="A1:K11"/>
  <sheetViews>
    <sheetView showGridLines="0" zoomScaleNormal="100" workbookViewId="0">
      <selection activeCell="B9" sqref="B9"/>
    </sheetView>
  </sheetViews>
  <sheetFormatPr defaultRowHeight="10.5"/>
  <cols>
    <col min="1" max="1" width="29.85546875" style="23" customWidth="1"/>
    <col min="2" max="11" width="15.5703125" style="23" customWidth="1"/>
    <col min="12" max="16384" width="9.140625" style="23"/>
  </cols>
  <sheetData>
    <row r="1" spans="1:11" ht="32.25" customHeight="1">
      <c r="A1" s="227" t="s">
        <v>247</v>
      </c>
      <c r="B1" s="198">
        <v>1</v>
      </c>
      <c r="C1" s="198">
        <v>2</v>
      </c>
      <c r="D1" s="198">
        <v>3</v>
      </c>
      <c r="E1" s="198">
        <v>4</v>
      </c>
      <c r="F1" s="198">
        <v>5</v>
      </c>
      <c r="G1" s="198">
        <v>6</v>
      </c>
      <c r="H1" s="198">
        <v>7</v>
      </c>
      <c r="I1" s="198">
        <v>8</v>
      </c>
      <c r="J1" s="198">
        <v>9</v>
      </c>
      <c r="K1" s="198">
        <v>10</v>
      </c>
    </row>
    <row r="2" spans="1:11" ht="27" customHeight="1">
      <c r="A2" s="228" t="s">
        <v>238</v>
      </c>
      <c r="B2" s="229"/>
      <c r="C2" s="229"/>
      <c r="D2" s="229"/>
      <c r="E2" s="229"/>
      <c r="F2" s="229"/>
      <c r="G2" s="229"/>
      <c r="H2" s="229"/>
      <c r="I2" s="229"/>
      <c r="J2" s="229"/>
      <c r="K2" s="229"/>
    </row>
    <row r="3" spans="1:11" ht="27" customHeight="1">
      <c r="A3" s="230" t="s">
        <v>263</v>
      </c>
      <c r="B3" s="229"/>
      <c r="C3" s="229"/>
      <c r="D3" s="229"/>
      <c r="E3" s="229"/>
      <c r="F3" s="229"/>
      <c r="G3" s="229"/>
      <c r="H3" s="229"/>
      <c r="I3" s="229"/>
      <c r="J3" s="229"/>
      <c r="K3" s="229"/>
    </row>
    <row r="4" spans="1:11" ht="27" customHeight="1">
      <c r="A4" s="239" t="s">
        <v>260</v>
      </c>
      <c r="B4" s="155"/>
      <c r="C4" s="155"/>
      <c r="D4" s="155"/>
      <c r="E4" s="155"/>
      <c r="F4" s="155"/>
      <c r="G4" s="155"/>
      <c r="H4" s="155"/>
      <c r="I4" s="155"/>
      <c r="J4" s="155"/>
      <c r="K4" s="155"/>
    </row>
    <row r="5" spans="1:11" ht="27" customHeight="1">
      <c r="A5" s="239" t="s">
        <v>239</v>
      </c>
      <c r="B5" s="155"/>
      <c r="C5" s="155"/>
      <c r="D5" s="155"/>
      <c r="E5" s="155"/>
      <c r="F5" s="155"/>
      <c r="G5" s="155"/>
      <c r="H5" s="155"/>
      <c r="I5" s="155"/>
      <c r="J5" s="155"/>
      <c r="K5" s="155"/>
    </row>
    <row r="6" spans="1:11" ht="27" customHeight="1">
      <c r="A6" s="239" t="s">
        <v>261</v>
      </c>
      <c r="B6" s="155"/>
      <c r="C6" s="155"/>
      <c r="D6" s="155"/>
      <c r="E6" s="155"/>
      <c r="F6" s="155"/>
      <c r="G6" s="155"/>
      <c r="H6" s="155"/>
      <c r="I6" s="155"/>
      <c r="J6" s="155"/>
      <c r="K6" s="155"/>
    </row>
    <row r="7" spans="1:11" ht="27" customHeight="1">
      <c r="A7" s="239" t="s">
        <v>262</v>
      </c>
      <c r="B7" s="155"/>
      <c r="C7" s="155"/>
      <c r="D7" s="155"/>
      <c r="E7" s="155"/>
      <c r="F7" s="155"/>
      <c r="G7" s="155"/>
      <c r="H7" s="155"/>
      <c r="I7" s="155"/>
      <c r="J7" s="155"/>
      <c r="K7" s="155"/>
    </row>
    <row r="8" spans="1:11" ht="27" customHeight="1">
      <c r="A8" s="239" t="s">
        <v>31</v>
      </c>
      <c r="B8" s="155"/>
      <c r="C8" s="155"/>
      <c r="D8" s="155"/>
      <c r="E8" s="155"/>
      <c r="F8" s="155"/>
      <c r="G8" s="155"/>
      <c r="H8" s="155"/>
      <c r="I8" s="155"/>
      <c r="J8" s="155"/>
      <c r="K8" s="155"/>
    </row>
    <row r="9" spans="1:11" ht="42" customHeight="1">
      <c r="A9" s="231" t="s">
        <v>277</v>
      </c>
      <c r="B9" s="232">
        <f t="shared" ref="B9:K9" si="0">SUM(B2:B8)</f>
        <v>0</v>
      </c>
      <c r="C9" s="232">
        <f t="shared" si="0"/>
        <v>0</v>
      </c>
      <c r="D9" s="232">
        <f t="shared" si="0"/>
        <v>0</v>
      </c>
      <c r="E9" s="232">
        <f t="shared" si="0"/>
        <v>0</v>
      </c>
      <c r="F9" s="232">
        <f t="shared" si="0"/>
        <v>0</v>
      </c>
      <c r="G9" s="232">
        <f t="shared" si="0"/>
        <v>0</v>
      </c>
      <c r="H9" s="232">
        <f t="shared" si="0"/>
        <v>0</v>
      </c>
      <c r="I9" s="232">
        <f t="shared" si="0"/>
        <v>0</v>
      </c>
      <c r="J9" s="232">
        <f t="shared" si="0"/>
        <v>0</v>
      </c>
      <c r="K9" s="232">
        <f t="shared" si="0"/>
        <v>0</v>
      </c>
    </row>
    <row r="10" spans="1:11" ht="15.75" customHeight="1"/>
    <row r="11" spans="1:11" s="61" customFormat="1" ht="60" customHeight="1">
      <c r="A11" s="396" t="s">
        <v>268</v>
      </c>
      <c r="B11" s="397"/>
      <c r="C11" s="397"/>
      <c r="D11" s="397"/>
      <c r="E11" s="398"/>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xl/worksheets/sheet5.xml><?xml version="1.0" encoding="utf-8"?>
<worksheet xmlns="http://schemas.openxmlformats.org/spreadsheetml/2006/main" xmlns:r="http://schemas.openxmlformats.org/officeDocument/2006/relationships">
  <sheetPr>
    <pageSetUpPr fitToPage="1"/>
  </sheetPr>
  <dimension ref="A1:K9"/>
  <sheetViews>
    <sheetView showGridLines="0" zoomScaleNormal="100" workbookViewId="0">
      <selection activeCell="B5" sqref="B5"/>
    </sheetView>
  </sheetViews>
  <sheetFormatPr defaultRowHeight="10.5"/>
  <cols>
    <col min="1" max="1" width="32.85546875" style="23" customWidth="1"/>
    <col min="2" max="11" width="15.5703125" style="23" customWidth="1"/>
    <col min="12" max="16384" width="9.140625" style="23"/>
  </cols>
  <sheetData>
    <row r="1" spans="1:11" ht="32.25" customHeight="1">
      <c r="A1" s="227" t="s">
        <v>252</v>
      </c>
      <c r="B1" s="198">
        <v>1</v>
      </c>
      <c r="C1" s="198">
        <v>2</v>
      </c>
      <c r="D1" s="198">
        <v>3</v>
      </c>
      <c r="E1" s="198">
        <v>4</v>
      </c>
      <c r="F1" s="198">
        <v>5</v>
      </c>
      <c r="G1" s="198">
        <v>6</v>
      </c>
      <c r="H1" s="198">
        <v>7</v>
      </c>
      <c r="I1" s="198">
        <v>8</v>
      </c>
      <c r="J1" s="198">
        <v>9</v>
      </c>
      <c r="K1" s="198">
        <v>10</v>
      </c>
    </row>
    <row r="2" spans="1:11" ht="20.25" customHeight="1">
      <c r="A2" s="228" t="s">
        <v>245</v>
      </c>
      <c r="B2" s="154">
        <f>ΠΛΗΡΟΤΗΤΕΣ_ΕΣΟΔΑ_ΜΟΝΑΔΑΣ!B66</f>
        <v>0</v>
      </c>
      <c r="C2" s="154">
        <f>ΠΛΗΡΟΤΗΤΕΣ_ΕΣΟΔΑ_ΜΟΝΑΔΑΣ!C66</f>
        <v>0</v>
      </c>
      <c r="D2" s="154">
        <f>ΠΛΗΡΟΤΗΤΕΣ_ΕΣΟΔΑ_ΜΟΝΑΔΑΣ!D66</f>
        <v>0</v>
      </c>
      <c r="E2" s="154">
        <f>ΠΛΗΡΟΤΗΤΕΣ_ΕΣΟΔΑ_ΜΟΝΑΔΑΣ!E66</f>
        <v>0</v>
      </c>
      <c r="F2" s="154">
        <f>ΠΛΗΡΟΤΗΤΕΣ_ΕΣΟΔΑ_ΜΟΝΑΔΑΣ!F66</f>
        <v>0</v>
      </c>
      <c r="G2" s="154">
        <f>ΠΛΗΡΟΤΗΤΕΣ_ΕΣΟΔΑ_ΜΟΝΑΔΑΣ!G66</f>
        <v>0</v>
      </c>
      <c r="H2" s="154">
        <f>ΠΛΗΡΟΤΗΤΕΣ_ΕΣΟΔΑ_ΜΟΝΑΔΑΣ!H66</f>
        <v>0</v>
      </c>
      <c r="I2" s="154">
        <f>ΠΛΗΡΟΤΗΤΕΣ_ΕΣΟΔΑ_ΜΟΝΑΔΑΣ!I66</f>
        <v>0</v>
      </c>
      <c r="J2" s="154">
        <f>ΠΛΗΡΟΤΗΤΕΣ_ΕΣΟΔΑ_ΜΟΝΑΔΑΣ!J66</f>
        <v>0</v>
      </c>
      <c r="K2" s="154">
        <f>ΠΛΗΡΟΤΗΤΕΣ_ΕΣΟΔΑ_ΜΟΝΑΔΑΣ!K66</f>
        <v>0</v>
      </c>
    </row>
    <row r="3" spans="1:11" ht="27" customHeight="1">
      <c r="A3" s="228" t="s">
        <v>246</v>
      </c>
      <c r="B3" s="229"/>
      <c r="C3" s="229"/>
      <c r="D3" s="229"/>
      <c r="E3" s="229"/>
      <c r="F3" s="229"/>
      <c r="G3" s="229"/>
      <c r="H3" s="229"/>
      <c r="I3" s="229"/>
      <c r="J3" s="229"/>
      <c r="K3" s="229"/>
    </row>
    <row r="4" spans="1:11" s="238" customFormat="1" ht="29.25" customHeight="1">
      <c r="A4" s="24" t="s">
        <v>250</v>
      </c>
      <c r="B4" s="156">
        <f>SUM(B2:B3)</f>
        <v>0</v>
      </c>
      <c r="C4" s="156">
        <f t="shared" ref="C4:K4" si="0">SUM(C2:C3)</f>
        <v>0</v>
      </c>
      <c r="D4" s="156">
        <f t="shared" si="0"/>
        <v>0</v>
      </c>
      <c r="E4" s="156">
        <f t="shared" si="0"/>
        <v>0</v>
      </c>
      <c r="F4" s="156">
        <f t="shared" si="0"/>
        <v>0</v>
      </c>
      <c r="G4" s="156">
        <f t="shared" si="0"/>
        <v>0</v>
      </c>
      <c r="H4" s="156">
        <f t="shared" si="0"/>
        <v>0</v>
      </c>
      <c r="I4" s="156">
        <f t="shared" si="0"/>
        <v>0</v>
      </c>
      <c r="J4" s="156">
        <f t="shared" si="0"/>
        <v>0</v>
      </c>
      <c r="K4" s="156">
        <f t="shared" si="0"/>
        <v>0</v>
      </c>
    </row>
    <row r="5" spans="1:11" ht="31.5" customHeight="1">
      <c r="A5" s="228" t="s">
        <v>248</v>
      </c>
      <c r="B5" s="154">
        <f>ΚΟΣΤΟΣ_ΜΟΝΑΔΑΣ!B9</f>
        <v>0</v>
      </c>
      <c r="C5" s="154">
        <f>ΚΟΣΤΟΣ_ΜΟΝΑΔΑΣ!C9</f>
        <v>0</v>
      </c>
      <c r="D5" s="154">
        <f>ΚΟΣΤΟΣ_ΜΟΝΑΔΑΣ!D9</f>
        <v>0</v>
      </c>
      <c r="E5" s="154">
        <f>ΚΟΣΤΟΣ_ΜΟΝΑΔΑΣ!E9</f>
        <v>0</v>
      </c>
      <c r="F5" s="154">
        <f>ΚΟΣΤΟΣ_ΜΟΝΑΔΑΣ!F9</f>
        <v>0</v>
      </c>
      <c r="G5" s="154">
        <f>ΚΟΣΤΟΣ_ΜΟΝΑΔΑΣ!G9</f>
        <v>0</v>
      </c>
      <c r="H5" s="154">
        <f>ΚΟΣΤΟΣ_ΜΟΝΑΔΑΣ!H9</f>
        <v>0</v>
      </c>
      <c r="I5" s="154">
        <f>ΚΟΣΤΟΣ_ΜΟΝΑΔΑΣ!I9</f>
        <v>0</v>
      </c>
      <c r="J5" s="154">
        <f>ΚΟΣΤΟΣ_ΜΟΝΑΔΑΣ!J9</f>
        <v>0</v>
      </c>
      <c r="K5" s="154">
        <f>ΚΟΣΤΟΣ_ΜΟΝΑΔΑΣ!K9</f>
        <v>0</v>
      </c>
    </row>
    <row r="6" spans="1:11" ht="37.5" customHeight="1">
      <c r="A6" s="228" t="s">
        <v>249</v>
      </c>
      <c r="B6" s="229"/>
      <c r="C6" s="229"/>
      <c r="D6" s="229"/>
      <c r="E6" s="229"/>
      <c r="F6" s="229"/>
      <c r="G6" s="229"/>
      <c r="H6" s="229"/>
      <c r="I6" s="229"/>
      <c r="J6" s="229"/>
      <c r="K6" s="229"/>
    </row>
    <row r="7" spans="1:11" s="238" customFormat="1" ht="29.25" customHeight="1">
      <c r="A7" s="24" t="s">
        <v>251</v>
      </c>
      <c r="B7" s="156">
        <f>SUM(B5:B6)</f>
        <v>0</v>
      </c>
      <c r="C7" s="156">
        <f t="shared" ref="C7:J7" si="1">SUM(C5:C6)</f>
        <v>0</v>
      </c>
      <c r="D7" s="156">
        <f t="shared" si="1"/>
        <v>0</v>
      </c>
      <c r="E7" s="156">
        <f t="shared" si="1"/>
        <v>0</v>
      </c>
      <c r="F7" s="156">
        <f t="shared" si="1"/>
        <v>0</v>
      </c>
      <c r="G7" s="156">
        <f t="shared" si="1"/>
        <v>0</v>
      </c>
      <c r="H7" s="156">
        <f t="shared" si="1"/>
        <v>0</v>
      </c>
      <c r="I7" s="156">
        <f t="shared" si="1"/>
        <v>0</v>
      </c>
      <c r="J7" s="156">
        <f t="shared" si="1"/>
        <v>0</v>
      </c>
      <c r="K7" s="156">
        <f>SUM(K5:K6)</f>
        <v>0</v>
      </c>
    </row>
    <row r="8" spans="1:11" ht="24.75" customHeight="1"/>
    <row r="9" spans="1:11" ht="24.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4:K4 B7:K7" emptyCellReference="1"/>
  </ignoredErrors>
</worksheet>
</file>

<file path=xl/worksheets/sheet6.xml><?xml version="1.0" encoding="utf-8"?>
<worksheet xmlns="http://schemas.openxmlformats.org/spreadsheetml/2006/main" xmlns:r="http://schemas.openxmlformats.org/officeDocument/2006/relationships">
  <sheetPr>
    <pageSetUpPr fitToPage="1"/>
  </sheetPr>
  <dimension ref="A1:M30"/>
  <sheetViews>
    <sheetView showGridLines="0" zoomScale="90" zoomScaleNormal="90" workbookViewId="0">
      <selection activeCell="C15" sqref="C15"/>
    </sheetView>
  </sheetViews>
  <sheetFormatPr defaultRowHeight="12.75"/>
  <cols>
    <col min="1" max="1" width="38.85546875" style="25" customWidth="1"/>
    <col min="2" max="2" width="10.85546875" style="25" customWidth="1"/>
    <col min="3" max="11" width="13.42578125" style="25" customWidth="1"/>
    <col min="12" max="12" width="14" style="25" customWidth="1"/>
    <col min="13" max="16384" width="9.140625" style="25"/>
  </cols>
  <sheetData>
    <row r="1" spans="1:13" ht="47.25" customHeight="1">
      <c r="A1" s="22" t="s">
        <v>179</v>
      </c>
      <c r="B1" s="262" t="s">
        <v>43</v>
      </c>
      <c r="C1" s="244" t="s">
        <v>32</v>
      </c>
      <c r="D1" s="244" t="s">
        <v>33</v>
      </c>
      <c r="E1" s="244" t="s">
        <v>34</v>
      </c>
      <c r="F1" s="244" t="s">
        <v>35</v>
      </c>
      <c r="G1" s="244" t="s">
        <v>36</v>
      </c>
      <c r="H1" s="244" t="s">
        <v>37</v>
      </c>
      <c r="I1" s="244" t="s">
        <v>38</v>
      </c>
      <c r="J1" s="244" t="s">
        <v>39</v>
      </c>
      <c r="K1" s="244" t="s">
        <v>40</v>
      </c>
      <c r="L1" s="244" t="s">
        <v>41</v>
      </c>
      <c r="M1" s="27"/>
    </row>
    <row r="2" spans="1:13" ht="21" customHeight="1">
      <c r="A2" s="31" t="s">
        <v>253</v>
      </c>
      <c r="B2" s="36"/>
      <c r="C2" s="177"/>
      <c r="D2" s="177"/>
      <c r="E2" s="177"/>
      <c r="F2" s="177"/>
      <c r="G2" s="177"/>
      <c r="H2" s="177"/>
      <c r="I2" s="177"/>
      <c r="J2" s="177"/>
      <c r="K2" s="177"/>
      <c r="L2" s="177"/>
      <c r="M2" s="27"/>
    </row>
    <row r="3" spans="1:13" ht="21" customHeight="1">
      <c r="A3" s="32" t="s">
        <v>254</v>
      </c>
      <c r="B3" s="37"/>
      <c r="C3" s="177"/>
      <c r="D3" s="177"/>
      <c r="E3" s="177"/>
      <c r="F3" s="177"/>
      <c r="G3" s="177"/>
      <c r="H3" s="177"/>
      <c r="I3" s="177"/>
      <c r="J3" s="177"/>
      <c r="K3" s="177"/>
      <c r="L3" s="177"/>
      <c r="M3" s="27"/>
    </row>
    <row r="4" spans="1:13" ht="21" customHeight="1">
      <c r="A4" s="32" t="s">
        <v>259</v>
      </c>
      <c r="B4" s="37"/>
      <c r="C4" s="177"/>
      <c r="D4" s="177"/>
      <c r="E4" s="177"/>
      <c r="F4" s="177"/>
      <c r="G4" s="177"/>
      <c r="H4" s="177"/>
      <c r="I4" s="177"/>
      <c r="J4" s="177"/>
      <c r="K4" s="177"/>
      <c r="L4" s="177"/>
      <c r="M4" s="27"/>
    </row>
    <row r="5" spans="1:13" ht="21" customHeight="1">
      <c r="A5" s="31" t="s">
        <v>257</v>
      </c>
      <c r="B5" s="37"/>
      <c r="C5" s="177"/>
      <c r="D5" s="177"/>
      <c r="E5" s="177"/>
      <c r="F5" s="177"/>
      <c r="G5" s="177"/>
      <c r="H5" s="177"/>
      <c r="I5" s="177"/>
      <c r="J5" s="177"/>
      <c r="K5" s="177"/>
      <c r="L5" s="177"/>
      <c r="M5" s="27"/>
    </row>
    <row r="6" spans="1:13" ht="24.75" customHeight="1">
      <c r="A6" s="33" t="s">
        <v>255</v>
      </c>
      <c r="B6" s="38"/>
      <c r="C6" s="177"/>
      <c r="D6" s="177"/>
      <c r="E6" s="177"/>
      <c r="F6" s="177"/>
      <c r="G6" s="177"/>
      <c r="H6" s="177"/>
      <c r="I6" s="177"/>
      <c r="J6" s="177"/>
      <c r="K6" s="177"/>
      <c r="L6" s="177"/>
      <c r="M6" s="27"/>
    </row>
    <row r="7" spans="1:13" ht="24.75" customHeight="1">
      <c r="A7" s="33" t="s">
        <v>256</v>
      </c>
      <c r="B7" s="38"/>
      <c r="C7" s="178"/>
      <c r="D7" s="178"/>
      <c r="E7" s="178"/>
      <c r="F7" s="178"/>
      <c r="G7" s="178"/>
      <c r="H7" s="178"/>
      <c r="I7" s="178"/>
      <c r="J7" s="178"/>
      <c r="K7" s="178"/>
      <c r="L7" s="178"/>
      <c r="M7" s="27"/>
    </row>
    <row r="8" spans="1:13" ht="17.25" customHeight="1">
      <c r="A8" s="34" t="s">
        <v>190</v>
      </c>
      <c r="B8" s="109"/>
      <c r="C8" s="39">
        <f>SUM(C2:C5)-SUM(C6:C7)</f>
        <v>0</v>
      </c>
      <c r="D8" s="39">
        <f t="shared" ref="D8:L8" si="0">SUM(D2:D5)-SUM(D6:D7)</f>
        <v>0</v>
      </c>
      <c r="E8" s="39">
        <f t="shared" si="0"/>
        <v>0</v>
      </c>
      <c r="F8" s="39">
        <f t="shared" si="0"/>
        <v>0</v>
      </c>
      <c r="G8" s="39">
        <f t="shared" si="0"/>
        <v>0</v>
      </c>
      <c r="H8" s="39">
        <f t="shared" si="0"/>
        <v>0</v>
      </c>
      <c r="I8" s="39">
        <f t="shared" si="0"/>
        <v>0</v>
      </c>
      <c r="J8" s="39">
        <f t="shared" si="0"/>
        <v>0</v>
      </c>
      <c r="K8" s="39">
        <f t="shared" si="0"/>
        <v>0</v>
      </c>
      <c r="L8" s="39">
        <f t="shared" si="0"/>
        <v>0</v>
      </c>
      <c r="M8" s="27"/>
    </row>
    <row r="9" spans="1:13" s="26" customFormat="1" ht="12" customHeight="1">
      <c r="A9" s="28"/>
      <c r="B9" s="28"/>
      <c r="C9" s="28"/>
      <c r="D9" s="28"/>
      <c r="E9" s="28"/>
      <c r="F9" s="28"/>
      <c r="G9" s="28"/>
      <c r="H9" s="29"/>
      <c r="I9" s="29"/>
      <c r="J9" s="29"/>
      <c r="K9" s="29"/>
      <c r="L9" s="29"/>
      <c r="M9" s="29"/>
    </row>
    <row r="10" spans="1:13" ht="39" customHeight="1">
      <c r="A10" s="22" t="s">
        <v>189</v>
      </c>
      <c r="B10" s="262" t="s">
        <v>43</v>
      </c>
      <c r="C10" s="244" t="s">
        <v>32</v>
      </c>
      <c r="D10" s="244" t="s">
        <v>33</v>
      </c>
      <c r="E10" s="244" t="s">
        <v>34</v>
      </c>
      <c r="F10" s="244" t="s">
        <v>35</v>
      </c>
      <c r="G10" s="244" t="s">
        <v>36</v>
      </c>
      <c r="H10" s="244" t="s">
        <v>37</v>
      </c>
      <c r="I10" s="244" t="s">
        <v>38</v>
      </c>
      <c r="J10" s="244" t="s">
        <v>39</v>
      </c>
      <c r="K10" s="244" t="s">
        <v>40</v>
      </c>
      <c r="L10" s="244" t="s">
        <v>41</v>
      </c>
      <c r="M10" s="27"/>
    </row>
    <row r="11" spans="1:13" ht="21" customHeight="1">
      <c r="A11" s="31" t="s">
        <v>253</v>
      </c>
      <c r="B11" s="36"/>
      <c r="C11" s="177"/>
      <c r="D11" s="177"/>
      <c r="E11" s="177"/>
      <c r="F11" s="177"/>
      <c r="G11" s="177"/>
      <c r="H11" s="177"/>
      <c r="I11" s="177"/>
      <c r="J11" s="177"/>
      <c r="K11" s="177"/>
      <c r="L11" s="177"/>
      <c r="M11" s="27"/>
    </row>
    <row r="12" spans="1:13" ht="21" customHeight="1">
      <c r="A12" s="32" t="s">
        <v>258</v>
      </c>
      <c r="B12" s="37"/>
      <c r="C12" s="177"/>
      <c r="D12" s="177"/>
      <c r="E12" s="177"/>
      <c r="F12" s="177"/>
      <c r="G12" s="177"/>
      <c r="H12" s="177"/>
      <c r="I12" s="177"/>
      <c r="J12" s="177"/>
      <c r="K12" s="177"/>
      <c r="L12" s="177"/>
      <c r="M12" s="27"/>
    </row>
    <row r="13" spans="1:13" ht="21" customHeight="1">
      <c r="A13" s="32" t="s">
        <v>259</v>
      </c>
      <c r="B13" s="37"/>
      <c r="C13" s="177"/>
      <c r="D13" s="177"/>
      <c r="E13" s="177"/>
      <c r="F13" s="177"/>
      <c r="G13" s="177"/>
      <c r="H13" s="177"/>
      <c r="I13" s="177"/>
      <c r="J13" s="177"/>
      <c r="K13" s="177"/>
      <c r="L13" s="177"/>
      <c r="M13" s="27"/>
    </row>
    <row r="14" spans="1:13" ht="21" customHeight="1">
      <c r="A14" s="31" t="s">
        <v>257</v>
      </c>
      <c r="B14" s="37"/>
      <c r="C14" s="177"/>
      <c r="D14" s="177"/>
      <c r="E14" s="177"/>
      <c r="F14" s="177"/>
      <c r="G14" s="177"/>
      <c r="H14" s="177"/>
      <c r="I14" s="177"/>
      <c r="J14" s="177"/>
      <c r="K14" s="177"/>
      <c r="L14" s="177"/>
      <c r="M14" s="27"/>
    </row>
    <row r="15" spans="1:13" ht="24.75" customHeight="1">
      <c r="A15" s="33" t="s">
        <v>255</v>
      </c>
      <c r="B15" s="38"/>
      <c r="C15" s="177"/>
      <c r="D15" s="177"/>
      <c r="E15" s="177"/>
      <c r="F15" s="177"/>
      <c r="G15" s="177"/>
      <c r="H15" s="177"/>
      <c r="I15" s="177"/>
      <c r="J15" s="177"/>
      <c r="K15" s="177"/>
      <c r="L15" s="177"/>
      <c r="M15" s="27"/>
    </row>
    <row r="16" spans="1:13" ht="24.75" customHeight="1">
      <c r="A16" s="33" t="s">
        <v>256</v>
      </c>
      <c r="B16" s="38"/>
      <c r="C16" s="178"/>
      <c r="D16" s="178"/>
      <c r="E16" s="178"/>
      <c r="F16" s="178"/>
      <c r="G16" s="178"/>
      <c r="H16" s="178"/>
      <c r="I16" s="178"/>
      <c r="J16" s="178"/>
      <c r="K16" s="178"/>
      <c r="L16" s="178"/>
      <c r="M16" s="27"/>
    </row>
    <row r="17" spans="1:13" ht="17.25" customHeight="1">
      <c r="A17" s="34" t="s">
        <v>191</v>
      </c>
      <c r="B17" s="109"/>
      <c r="C17" s="39">
        <f>SUM(C11:C14)-SUM(C15:C16)</f>
        <v>0</v>
      </c>
      <c r="D17" s="39">
        <f t="shared" ref="D17:L17" si="1">SUM(D11:D14)-SUM(D15:D16)</f>
        <v>0</v>
      </c>
      <c r="E17" s="39">
        <f t="shared" si="1"/>
        <v>0</v>
      </c>
      <c r="F17" s="39">
        <f t="shared" si="1"/>
        <v>0</v>
      </c>
      <c r="G17" s="39">
        <f t="shared" si="1"/>
        <v>0</v>
      </c>
      <c r="H17" s="39">
        <f t="shared" si="1"/>
        <v>0</v>
      </c>
      <c r="I17" s="39">
        <f t="shared" si="1"/>
        <v>0</v>
      </c>
      <c r="J17" s="39">
        <f t="shared" si="1"/>
        <v>0</v>
      </c>
      <c r="K17" s="39">
        <f t="shared" si="1"/>
        <v>0</v>
      </c>
      <c r="L17" s="39">
        <f t="shared" si="1"/>
        <v>0</v>
      </c>
      <c r="M17" s="27"/>
    </row>
    <row r="18" spans="1:13" s="26" customFormat="1" ht="12" customHeight="1">
      <c r="A18" s="28"/>
      <c r="B18" s="28"/>
      <c r="C18" s="28"/>
      <c r="D18" s="28"/>
      <c r="E18" s="28"/>
      <c r="F18" s="28"/>
      <c r="G18" s="28"/>
      <c r="H18" s="29"/>
      <c r="I18" s="29"/>
      <c r="J18" s="29"/>
      <c r="K18" s="29"/>
      <c r="L18" s="29"/>
      <c r="M18" s="29"/>
    </row>
    <row r="19" spans="1:13" ht="31.5" customHeight="1">
      <c r="A19" s="24" t="s">
        <v>192</v>
      </c>
      <c r="B19" s="109"/>
      <c r="C19" s="39">
        <f t="shared" ref="C19:L19" si="2">C17-C8</f>
        <v>0</v>
      </c>
      <c r="D19" s="39">
        <f t="shared" si="2"/>
        <v>0</v>
      </c>
      <c r="E19" s="39">
        <f t="shared" si="2"/>
        <v>0</v>
      </c>
      <c r="F19" s="39">
        <f t="shared" si="2"/>
        <v>0</v>
      </c>
      <c r="G19" s="39">
        <f t="shared" si="2"/>
        <v>0</v>
      </c>
      <c r="H19" s="39">
        <f t="shared" si="2"/>
        <v>0</v>
      </c>
      <c r="I19" s="39">
        <f t="shared" si="2"/>
        <v>0</v>
      </c>
      <c r="J19" s="39">
        <f t="shared" si="2"/>
        <v>0</v>
      </c>
      <c r="K19" s="39">
        <f t="shared" si="2"/>
        <v>0</v>
      </c>
      <c r="L19" s="39">
        <f t="shared" si="2"/>
        <v>0</v>
      </c>
      <c r="M19" s="27"/>
    </row>
    <row r="20" spans="1:13" s="26" customFormat="1" ht="12" customHeight="1">
      <c r="A20" s="28"/>
      <c r="B20" s="28"/>
      <c r="C20" s="28"/>
      <c r="D20" s="28"/>
      <c r="E20" s="28"/>
      <c r="F20" s="28"/>
      <c r="G20" s="28"/>
      <c r="H20" s="29"/>
      <c r="I20" s="29"/>
      <c r="J20" s="29"/>
      <c r="K20" s="29"/>
      <c r="L20" s="29"/>
      <c r="M20" s="29"/>
    </row>
    <row r="21" spans="1:13" ht="31.5" customHeight="1">
      <c r="A21" s="24" t="s">
        <v>193</v>
      </c>
      <c r="B21" s="109"/>
      <c r="C21" s="39">
        <f>C19</f>
        <v>0</v>
      </c>
      <c r="D21" s="39">
        <f>D19-C19</f>
        <v>0</v>
      </c>
      <c r="E21" s="39">
        <f t="shared" ref="E21:K21" si="3">E19-D19</f>
        <v>0</v>
      </c>
      <c r="F21" s="39">
        <f t="shared" si="3"/>
        <v>0</v>
      </c>
      <c r="G21" s="39">
        <f t="shared" si="3"/>
        <v>0</v>
      </c>
      <c r="H21" s="39">
        <f t="shared" si="3"/>
        <v>0</v>
      </c>
      <c r="I21" s="39">
        <f t="shared" si="3"/>
        <v>0</v>
      </c>
      <c r="J21" s="39">
        <f t="shared" si="3"/>
        <v>0</v>
      </c>
      <c r="K21" s="39">
        <f t="shared" si="3"/>
        <v>0</v>
      </c>
      <c r="L21" s="39">
        <f>L19-K19</f>
        <v>0</v>
      </c>
      <c r="M21" s="27"/>
    </row>
    <row r="22" spans="1:13" s="26" customFormat="1" ht="12" customHeight="1">
      <c r="A22" s="28"/>
      <c r="B22" s="28"/>
      <c r="C22" s="28"/>
      <c r="D22" s="28"/>
      <c r="E22" s="28"/>
      <c r="F22" s="28"/>
      <c r="G22" s="28"/>
      <c r="H22" s="29"/>
      <c r="I22" s="29"/>
      <c r="J22" s="29"/>
      <c r="K22" s="29"/>
      <c r="L22" s="29"/>
      <c r="M22" s="29"/>
    </row>
    <row r="23" spans="1:13" ht="15.75" customHeight="1">
      <c r="A23" s="95" t="s">
        <v>143</v>
      </c>
      <c r="B23" s="30"/>
      <c r="C23" s="30"/>
      <c r="D23" s="30"/>
      <c r="E23" s="30"/>
      <c r="F23" s="30"/>
      <c r="G23" s="30"/>
      <c r="H23" s="27"/>
      <c r="I23" s="27"/>
      <c r="J23" s="27"/>
      <c r="K23" s="27"/>
      <c r="L23" s="27"/>
      <c r="M23" s="27"/>
    </row>
    <row r="24" spans="1:13" ht="16.5" customHeight="1">
      <c r="A24" s="95"/>
      <c r="B24" s="101" t="s">
        <v>6</v>
      </c>
      <c r="C24" s="263" t="s">
        <v>32</v>
      </c>
      <c r="D24" s="263" t="s">
        <v>33</v>
      </c>
      <c r="E24" s="263" t="s">
        <v>34</v>
      </c>
      <c r="F24" s="263" t="s">
        <v>35</v>
      </c>
      <c r="G24" s="263" t="s">
        <v>36</v>
      </c>
      <c r="H24" s="263" t="s">
        <v>37</v>
      </c>
      <c r="I24" s="263" t="s">
        <v>38</v>
      </c>
      <c r="J24" s="263" t="s">
        <v>39</v>
      </c>
      <c r="K24" s="263" t="s">
        <v>40</v>
      </c>
      <c r="L24" s="263" t="s">
        <v>41</v>
      </c>
      <c r="M24" s="27"/>
    </row>
    <row r="25" spans="1:13" ht="29.25" customHeight="1">
      <c r="A25" s="185" t="s">
        <v>3</v>
      </c>
      <c r="B25" s="122">
        <v>1</v>
      </c>
      <c r="C25" s="144">
        <f>C17</f>
        <v>0</v>
      </c>
      <c r="D25" s="144">
        <f t="shared" ref="D25:L25" si="4">D17</f>
        <v>0</v>
      </c>
      <c r="E25" s="144">
        <f t="shared" si="4"/>
        <v>0</v>
      </c>
      <c r="F25" s="144">
        <f t="shared" si="4"/>
        <v>0</v>
      </c>
      <c r="G25" s="144">
        <f t="shared" si="4"/>
        <v>0</v>
      </c>
      <c r="H25" s="144">
        <f t="shared" si="4"/>
        <v>0</v>
      </c>
      <c r="I25" s="144">
        <f t="shared" si="4"/>
        <v>0</v>
      </c>
      <c r="J25" s="144">
        <f t="shared" si="4"/>
        <v>0</v>
      </c>
      <c r="K25" s="144">
        <f t="shared" si="4"/>
        <v>0</v>
      </c>
      <c r="L25" s="144">
        <f t="shared" si="4"/>
        <v>0</v>
      </c>
      <c r="M25" s="27"/>
    </row>
    <row r="26" spans="1:13" ht="18" customHeight="1">
      <c r="A26" s="100" t="s">
        <v>94</v>
      </c>
      <c r="B26" s="97"/>
      <c r="C26" s="96">
        <f>$B$26*C25</f>
        <v>0</v>
      </c>
      <c r="D26" s="96">
        <f t="shared" ref="D26:L26" si="5">$B$26*D25</f>
        <v>0</v>
      </c>
      <c r="E26" s="96">
        <f t="shared" si="5"/>
        <v>0</v>
      </c>
      <c r="F26" s="96">
        <f t="shared" si="5"/>
        <v>0</v>
      </c>
      <c r="G26" s="96">
        <f t="shared" si="5"/>
        <v>0</v>
      </c>
      <c r="H26" s="96">
        <f t="shared" si="5"/>
        <v>0</v>
      </c>
      <c r="I26" s="96">
        <f t="shared" si="5"/>
        <v>0</v>
      </c>
      <c r="J26" s="96">
        <f t="shared" si="5"/>
        <v>0</v>
      </c>
      <c r="K26" s="96">
        <f t="shared" si="5"/>
        <v>0</v>
      </c>
      <c r="L26" s="96">
        <f t="shared" si="5"/>
        <v>0</v>
      </c>
      <c r="M26" s="27"/>
    </row>
    <row r="27" spans="1:13" ht="18" customHeight="1">
      <c r="A27" s="100" t="s">
        <v>137</v>
      </c>
      <c r="B27" s="97"/>
      <c r="C27" s="96">
        <f>$B$27*C25</f>
        <v>0</v>
      </c>
      <c r="D27" s="96">
        <f t="shared" ref="D27:L27" si="6">$B$27*D25</f>
        <v>0</v>
      </c>
      <c r="E27" s="96">
        <f t="shared" si="6"/>
        <v>0</v>
      </c>
      <c r="F27" s="96">
        <f t="shared" si="6"/>
        <v>0</v>
      </c>
      <c r="G27" s="96">
        <f t="shared" si="6"/>
        <v>0</v>
      </c>
      <c r="H27" s="96">
        <f t="shared" si="6"/>
        <v>0</v>
      </c>
      <c r="I27" s="96">
        <f t="shared" si="6"/>
        <v>0</v>
      </c>
      <c r="J27" s="96">
        <f t="shared" si="6"/>
        <v>0</v>
      </c>
      <c r="K27" s="96">
        <f t="shared" si="6"/>
        <v>0</v>
      </c>
      <c r="L27" s="96">
        <f t="shared" si="6"/>
        <v>0</v>
      </c>
      <c r="M27" s="27"/>
    </row>
    <row r="28" spans="1:13" ht="18" customHeight="1">
      <c r="A28" s="98" t="s">
        <v>42</v>
      </c>
      <c r="B28" s="99"/>
      <c r="C28" s="399"/>
      <c r="D28" s="400"/>
      <c r="E28" s="400"/>
      <c r="F28" s="400"/>
      <c r="G28" s="400"/>
      <c r="H28" s="400"/>
      <c r="I28" s="400"/>
      <c r="J28" s="400"/>
      <c r="K28" s="400"/>
      <c r="L28" s="401"/>
      <c r="M28" s="27"/>
    </row>
    <row r="29" spans="1:13" ht="18" customHeight="1">
      <c r="A29" s="98" t="s">
        <v>93</v>
      </c>
      <c r="B29" s="122"/>
      <c r="C29" s="145">
        <f>$B$28*C27</f>
        <v>0</v>
      </c>
      <c r="D29" s="145">
        <f t="shared" ref="D29:L29" si="7">$B$28*D27</f>
        <v>0</v>
      </c>
      <c r="E29" s="145">
        <f t="shared" si="7"/>
        <v>0</v>
      </c>
      <c r="F29" s="145">
        <f t="shared" si="7"/>
        <v>0</v>
      </c>
      <c r="G29" s="145">
        <f t="shared" si="7"/>
        <v>0</v>
      </c>
      <c r="H29" s="145">
        <f t="shared" si="7"/>
        <v>0</v>
      </c>
      <c r="I29" s="145">
        <f t="shared" si="7"/>
        <v>0</v>
      </c>
      <c r="J29" s="145">
        <f t="shared" si="7"/>
        <v>0</v>
      </c>
      <c r="K29" s="145">
        <f t="shared" si="7"/>
        <v>0</v>
      </c>
      <c r="L29" s="145">
        <f t="shared" si="7"/>
        <v>0</v>
      </c>
      <c r="M29" s="27"/>
    </row>
    <row r="30" spans="1:13" s="26" customFormat="1" ht="12" customHeight="1">
      <c r="A30" s="28"/>
      <c r="B30" s="28"/>
      <c r="C30" s="28"/>
      <c r="D30" s="28"/>
      <c r="E30" s="28"/>
      <c r="F30" s="28"/>
      <c r="G30" s="28"/>
      <c r="H30" s="29"/>
      <c r="I30" s="29"/>
      <c r="J30" s="29"/>
      <c r="K30" s="29"/>
      <c r="L30" s="29"/>
      <c r="M30" s="29"/>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C29:L29 C8:L8 C17:L17 C26:L27" emptyCellReference="1"/>
  </ignoredErrors>
</worksheet>
</file>

<file path=xl/worksheets/sheet7.xml><?xml version="1.0" encoding="utf-8"?>
<worksheet xmlns="http://schemas.openxmlformats.org/spreadsheetml/2006/main" xmlns:r="http://schemas.openxmlformats.org/officeDocument/2006/relationships">
  <sheetPr>
    <pageSetUpPr fitToPage="1"/>
  </sheetPr>
  <dimension ref="A1:K81"/>
  <sheetViews>
    <sheetView showGridLines="0" zoomScaleNormal="70" workbookViewId="0">
      <selection activeCell="G87" sqref="G87"/>
    </sheetView>
  </sheetViews>
  <sheetFormatPr defaultRowHeight="10.5"/>
  <cols>
    <col min="1" max="1" width="18.85546875" style="40" customWidth="1"/>
    <col min="2" max="5" width="18" style="40" customWidth="1"/>
    <col min="6" max="11" width="16.28515625" style="40" customWidth="1"/>
    <col min="12" max="16384" width="9.140625" style="40"/>
  </cols>
  <sheetData>
    <row r="1" spans="1:7" ht="45" customHeight="1">
      <c r="A1" s="412" t="s">
        <v>368</v>
      </c>
      <c r="B1" s="413"/>
      <c r="C1" s="413"/>
      <c r="D1" s="413"/>
      <c r="E1" s="414"/>
    </row>
    <row r="2" spans="1:7" ht="13.5" customHeight="1"/>
    <row r="3" spans="1:7" ht="24" customHeight="1">
      <c r="A3" s="402" t="s">
        <v>321</v>
      </c>
      <c r="B3" s="403"/>
      <c r="C3" s="403"/>
      <c r="D3" s="41"/>
    </row>
    <row r="4" spans="1:7" ht="13.5" customHeight="1"/>
    <row r="5" spans="1:7" ht="20.25" customHeight="1">
      <c r="A5" s="415" t="s">
        <v>362</v>
      </c>
      <c r="B5" s="416"/>
      <c r="C5" s="416"/>
      <c r="D5" s="416"/>
      <c r="E5" s="416"/>
    </row>
    <row r="6" spans="1:7" ht="20.25" customHeight="1">
      <c r="A6" s="404" t="s">
        <v>184</v>
      </c>
      <c r="B6" s="405"/>
      <c r="C6" s="405"/>
      <c r="D6" s="405"/>
      <c r="E6" s="406"/>
    </row>
    <row r="7" spans="1:7" ht="18.75" customHeight="1">
      <c r="A7" s="402" t="s">
        <v>44</v>
      </c>
      <c r="B7" s="403"/>
      <c r="C7" s="403"/>
      <c r="D7" s="47">
        <f>D3</f>
        <v>0</v>
      </c>
      <c r="E7" s="41"/>
    </row>
    <row r="8" spans="1:7" ht="18.75" customHeight="1">
      <c r="A8" s="402" t="s">
        <v>296</v>
      </c>
      <c r="B8" s="403"/>
      <c r="C8" s="403"/>
      <c r="D8" s="42">
        <v>0</v>
      </c>
      <c r="E8" s="43"/>
    </row>
    <row r="9" spans="1:7" ht="18.75" customHeight="1">
      <c r="A9" s="402" t="s">
        <v>297</v>
      </c>
      <c r="B9" s="403"/>
      <c r="C9" s="403"/>
      <c r="D9" s="44"/>
      <c r="E9" s="43" t="s">
        <v>119</v>
      </c>
    </row>
    <row r="10" spans="1:7" ht="18.75" customHeight="1">
      <c r="A10" s="402" t="s">
        <v>120</v>
      </c>
      <c r="B10" s="403"/>
      <c r="C10" s="403"/>
      <c r="D10" s="111"/>
      <c r="E10" s="112"/>
    </row>
    <row r="11" spans="1:7" ht="18.75" customHeight="1">
      <c r="A11" s="402" t="s">
        <v>47</v>
      </c>
      <c r="B11" s="403"/>
      <c r="C11" s="403"/>
      <c r="D11" s="45"/>
      <c r="E11" s="43" t="s">
        <v>119</v>
      </c>
    </row>
    <row r="12" spans="1:7" ht="22.5" customHeight="1">
      <c r="A12" s="402" t="s">
        <v>101</v>
      </c>
      <c r="B12" s="403"/>
      <c r="C12" s="403"/>
      <c r="D12" s="45"/>
      <c r="E12" s="43"/>
    </row>
    <row r="13" spans="1:7" ht="32.25" customHeight="1">
      <c r="A13" s="402" t="s">
        <v>48</v>
      </c>
      <c r="B13" s="403"/>
      <c r="C13" s="403"/>
      <c r="D13" s="45"/>
      <c r="E13" s="46"/>
      <c r="G13" s="40" t="s">
        <v>49</v>
      </c>
    </row>
    <row r="14" spans="1:7" ht="17.25" customHeight="1">
      <c r="A14" s="402" t="s">
        <v>50</v>
      </c>
      <c r="B14" s="403"/>
      <c r="C14" s="403"/>
      <c r="D14" s="47" t="e">
        <f>-PMT(D8/D10,(D9-D11)*D10,D7+D12,0,0)</f>
        <v>#DIV/0!</v>
      </c>
      <c r="E14" s="43"/>
    </row>
    <row r="15" spans="1:7" ht="6" customHeight="1"/>
    <row r="16" spans="1:7" ht="24" customHeight="1">
      <c r="A16" s="126" t="s">
        <v>102</v>
      </c>
      <c r="B16" s="127" t="s">
        <v>51</v>
      </c>
      <c r="C16" s="127" t="s">
        <v>52</v>
      </c>
      <c r="D16" s="127" t="s">
        <v>183</v>
      </c>
      <c r="E16" s="126" t="s">
        <v>53</v>
      </c>
    </row>
    <row r="17" spans="1:5" ht="25.5" customHeight="1">
      <c r="A17" s="113" t="s">
        <v>145</v>
      </c>
      <c r="B17" s="128"/>
      <c r="C17" s="128"/>
      <c r="D17" s="128"/>
      <c r="E17" s="128">
        <f>D7+D12</f>
        <v>0</v>
      </c>
    </row>
    <row r="18" spans="1:5" ht="18" customHeight="1">
      <c r="A18" s="49" t="s">
        <v>104</v>
      </c>
      <c r="B18" s="50" t="e">
        <f>E17*$D$8/$D$10</f>
        <v>#DIV/0!</v>
      </c>
      <c r="C18" s="50" t="e">
        <f t="shared" ref="C18:C31" si="0">D18-B18</f>
        <v>#DIV/0!</v>
      </c>
      <c r="D18" s="50" t="e">
        <f t="shared" ref="D18:D32" si="1">$D$14</f>
        <v>#DIV/0!</v>
      </c>
      <c r="E18" s="50" t="e">
        <f t="shared" ref="E18:E31" si="2">E17-C18</f>
        <v>#DIV/0!</v>
      </c>
    </row>
    <row r="19" spans="1:5" ht="18" customHeight="1">
      <c r="A19" s="49" t="s">
        <v>105</v>
      </c>
      <c r="B19" s="50" t="e">
        <f t="shared" ref="B19:B31" si="3">E18*$D$8/$D$10</f>
        <v>#DIV/0!</v>
      </c>
      <c r="C19" s="50" t="e">
        <f t="shared" si="0"/>
        <v>#DIV/0!</v>
      </c>
      <c r="D19" s="50" t="e">
        <f t="shared" si="1"/>
        <v>#DIV/0!</v>
      </c>
      <c r="E19" s="50" t="e">
        <f t="shared" si="2"/>
        <v>#DIV/0!</v>
      </c>
    </row>
    <row r="20" spans="1:5" ht="18" customHeight="1">
      <c r="A20" s="49" t="s">
        <v>106</v>
      </c>
      <c r="B20" s="50" t="e">
        <f t="shared" si="3"/>
        <v>#DIV/0!</v>
      </c>
      <c r="C20" s="50" t="e">
        <f t="shared" si="0"/>
        <v>#DIV/0!</v>
      </c>
      <c r="D20" s="50" t="e">
        <f t="shared" si="1"/>
        <v>#DIV/0!</v>
      </c>
      <c r="E20" s="50" t="e">
        <f t="shared" si="2"/>
        <v>#DIV/0!</v>
      </c>
    </row>
    <row r="21" spans="1:5" ht="18" customHeight="1">
      <c r="A21" s="49" t="s">
        <v>107</v>
      </c>
      <c r="B21" s="50" t="e">
        <f t="shared" si="3"/>
        <v>#DIV/0!</v>
      </c>
      <c r="C21" s="50" t="e">
        <f t="shared" si="0"/>
        <v>#DIV/0!</v>
      </c>
      <c r="D21" s="50" t="e">
        <f t="shared" si="1"/>
        <v>#DIV/0!</v>
      </c>
      <c r="E21" s="50" t="e">
        <f t="shared" si="2"/>
        <v>#DIV/0!</v>
      </c>
    </row>
    <row r="22" spans="1:5" ht="18" customHeight="1">
      <c r="A22" s="49" t="s">
        <v>108</v>
      </c>
      <c r="B22" s="50" t="e">
        <f t="shared" si="3"/>
        <v>#DIV/0!</v>
      </c>
      <c r="C22" s="50" t="e">
        <f t="shared" si="0"/>
        <v>#DIV/0!</v>
      </c>
      <c r="D22" s="50" t="e">
        <f t="shared" si="1"/>
        <v>#DIV/0!</v>
      </c>
      <c r="E22" s="50" t="e">
        <f t="shared" si="2"/>
        <v>#DIV/0!</v>
      </c>
    </row>
    <row r="23" spans="1:5" ht="18" customHeight="1">
      <c r="A23" s="49" t="s">
        <v>109</v>
      </c>
      <c r="B23" s="50" t="e">
        <f t="shared" si="3"/>
        <v>#DIV/0!</v>
      </c>
      <c r="C23" s="50" t="e">
        <f t="shared" si="0"/>
        <v>#DIV/0!</v>
      </c>
      <c r="D23" s="50" t="e">
        <f t="shared" si="1"/>
        <v>#DIV/0!</v>
      </c>
      <c r="E23" s="50" t="e">
        <f t="shared" si="2"/>
        <v>#DIV/0!</v>
      </c>
    </row>
    <row r="24" spans="1:5" ht="18" customHeight="1">
      <c r="A24" s="49" t="s">
        <v>110</v>
      </c>
      <c r="B24" s="50" t="e">
        <f t="shared" si="3"/>
        <v>#DIV/0!</v>
      </c>
      <c r="C24" s="50" t="e">
        <f t="shared" si="0"/>
        <v>#DIV/0!</v>
      </c>
      <c r="D24" s="50" t="e">
        <f t="shared" si="1"/>
        <v>#DIV/0!</v>
      </c>
      <c r="E24" s="50" t="e">
        <f t="shared" si="2"/>
        <v>#DIV/0!</v>
      </c>
    </row>
    <row r="25" spans="1:5" ht="18" customHeight="1">
      <c r="A25" s="49" t="s">
        <v>111</v>
      </c>
      <c r="B25" s="50" t="e">
        <f t="shared" si="3"/>
        <v>#DIV/0!</v>
      </c>
      <c r="C25" s="50" t="e">
        <f t="shared" si="0"/>
        <v>#DIV/0!</v>
      </c>
      <c r="D25" s="50" t="e">
        <f t="shared" si="1"/>
        <v>#DIV/0!</v>
      </c>
      <c r="E25" s="50" t="e">
        <f t="shared" si="2"/>
        <v>#DIV/0!</v>
      </c>
    </row>
    <row r="26" spans="1:5" ht="18" customHeight="1">
      <c r="A26" s="49" t="s">
        <v>112</v>
      </c>
      <c r="B26" s="50" t="e">
        <f t="shared" si="3"/>
        <v>#DIV/0!</v>
      </c>
      <c r="C26" s="50" t="e">
        <f t="shared" si="0"/>
        <v>#DIV/0!</v>
      </c>
      <c r="D26" s="50" t="e">
        <f t="shared" si="1"/>
        <v>#DIV/0!</v>
      </c>
      <c r="E26" s="50" t="e">
        <f t="shared" si="2"/>
        <v>#DIV/0!</v>
      </c>
    </row>
    <row r="27" spans="1:5" ht="18" customHeight="1">
      <c r="A27" s="49" t="s">
        <v>113</v>
      </c>
      <c r="B27" s="50" t="e">
        <f t="shared" si="3"/>
        <v>#DIV/0!</v>
      </c>
      <c r="C27" s="50" t="e">
        <f t="shared" si="0"/>
        <v>#DIV/0!</v>
      </c>
      <c r="D27" s="50" t="e">
        <f t="shared" si="1"/>
        <v>#DIV/0!</v>
      </c>
      <c r="E27" s="50" t="e">
        <f t="shared" si="2"/>
        <v>#DIV/0!</v>
      </c>
    </row>
    <row r="28" spans="1:5" ht="18" customHeight="1">
      <c r="A28" s="49" t="s">
        <v>114</v>
      </c>
      <c r="B28" s="50" t="e">
        <f t="shared" si="3"/>
        <v>#DIV/0!</v>
      </c>
      <c r="C28" s="50" t="e">
        <f t="shared" si="0"/>
        <v>#DIV/0!</v>
      </c>
      <c r="D28" s="50" t="e">
        <f t="shared" si="1"/>
        <v>#DIV/0!</v>
      </c>
      <c r="E28" s="50" t="e">
        <f t="shared" si="2"/>
        <v>#DIV/0!</v>
      </c>
    </row>
    <row r="29" spans="1:5" ht="18" customHeight="1">
      <c r="A29" s="49" t="s">
        <v>115</v>
      </c>
      <c r="B29" s="50" t="e">
        <f t="shared" si="3"/>
        <v>#DIV/0!</v>
      </c>
      <c r="C29" s="50" t="e">
        <f t="shared" si="0"/>
        <v>#DIV/0!</v>
      </c>
      <c r="D29" s="50" t="e">
        <f t="shared" si="1"/>
        <v>#DIV/0!</v>
      </c>
      <c r="E29" s="50" t="e">
        <f t="shared" si="2"/>
        <v>#DIV/0!</v>
      </c>
    </row>
    <row r="30" spans="1:5" ht="18" customHeight="1">
      <c r="A30" s="49" t="s">
        <v>116</v>
      </c>
      <c r="B30" s="50" t="e">
        <f t="shared" si="3"/>
        <v>#DIV/0!</v>
      </c>
      <c r="C30" s="50" t="e">
        <f t="shared" si="0"/>
        <v>#DIV/0!</v>
      </c>
      <c r="D30" s="50" t="e">
        <f t="shared" si="1"/>
        <v>#DIV/0!</v>
      </c>
      <c r="E30" s="50" t="e">
        <f t="shared" si="2"/>
        <v>#DIV/0!</v>
      </c>
    </row>
    <row r="31" spans="1:5" ht="18" customHeight="1">
      <c r="A31" s="49" t="s">
        <v>117</v>
      </c>
      <c r="B31" s="50" t="e">
        <f t="shared" si="3"/>
        <v>#DIV/0!</v>
      </c>
      <c r="C31" s="50" t="e">
        <f t="shared" si="0"/>
        <v>#DIV/0!</v>
      </c>
      <c r="D31" s="50" t="e">
        <f t="shared" si="1"/>
        <v>#DIV/0!</v>
      </c>
      <c r="E31" s="50" t="e">
        <f t="shared" si="2"/>
        <v>#DIV/0!</v>
      </c>
    </row>
    <row r="32" spans="1:5" ht="18" customHeight="1">
      <c r="A32" s="49" t="s">
        <v>118</v>
      </c>
      <c r="B32" s="50" t="e">
        <f>E31*$D$8/$D$10</f>
        <v>#DIV/0!</v>
      </c>
      <c r="C32" s="50" t="e">
        <f>D32-B32</f>
        <v>#DIV/0!</v>
      </c>
      <c r="D32" s="50" t="e">
        <f t="shared" si="1"/>
        <v>#DIV/0!</v>
      </c>
      <c r="E32" s="50" t="e">
        <f>E31-C32</f>
        <v>#DIV/0!</v>
      </c>
    </row>
    <row r="33" spans="1:5" ht="16.5" customHeight="1">
      <c r="A33" s="49"/>
      <c r="B33" s="50"/>
      <c r="C33" s="50"/>
      <c r="D33" s="50"/>
      <c r="E33" s="50"/>
    </row>
    <row r="34" spans="1:5" ht="14.25" customHeight="1">
      <c r="A34" s="49"/>
      <c r="B34" s="50"/>
      <c r="C34" s="50"/>
      <c r="D34" s="50"/>
      <c r="E34" s="50"/>
    </row>
    <row r="35" spans="1:5" ht="15" customHeight="1">
      <c r="A35" s="49"/>
      <c r="B35" s="50"/>
      <c r="C35" s="50"/>
      <c r="D35" s="50"/>
      <c r="E35" s="50"/>
    </row>
    <row r="36" spans="1:5" ht="19.5" customHeight="1">
      <c r="A36" s="49"/>
      <c r="B36" s="50"/>
      <c r="C36" s="50"/>
      <c r="D36" s="50"/>
      <c r="E36" s="50"/>
    </row>
    <row r="37" spans="1:5" ht="18.75" customHeight="1"/>
    <row r="38" spans="1:5" ht="20.25" customHeight="1">
      <c r="A38" s="415" t="s">
        <v>362</v>
      </c>
      <c r="B38" s="416"/>
      <c r="C38" s="416"/>
      <c r="D38" s="416"/>
      <c r="E38" s="416"/>
    </row>
    <row r="39" spans="1:5" ht="20.25" customHeight="1">
      <c r="A39" s="404" t="s">
        <v>121</v>
      </c>
      <c r="B39" s="405"/>
      <c r="C39" s="405"/>
      <c r="D39" s="405"/>
      <c r="E39" s="406"/>
    </row>
    <row r="40" spans="1:5" ht="18.75" customHeight="1">
      <c r="A40" s="402" t="s">
        <v>44</v>
      </c>
      <c r="B40" s="403"/>
      <c r="C40" s="403"/>
      <c r="D40" s="47">
        <f>D7</f>
        <v>0</v>
      </c>
      <c r="E40" s="41"/>
    </row>
    <row r="41" spans="1:5" ht="18.75" customHeight="1">
      <c r="A41" s="402" t="s">
        <v>45</v>
      </c>
      <c r="B41" s="403"/>
      <c r="C41" s="403"/>
      <c r="D41" s="42">
        <v>0</v>
      </c>
      <c r="E41" s="43"/>
    </row>
    <row r="42" spans="1:5" ht="18.75" customHeight="1">
      <c r="A42" s="402" t="s">
        <v>46</v>
      </c>
      <c r="B42" s="403"/>
      <c r="C42" s="403"/>
      <c r="D42" s="44"/>
      <c r="E42" s="43" t="s">
        <v>119</v>
      </c>
    </row>
    <row r="43" spans="1:5" ht="18.75" customHeight="1">
      <c r="A43" s="402" t="s">
        <v>120</v>
      </c>
      <c r="B43" s="403"/>
      <c r="C43" s="403"/>
      <c r="D43" s="111"/>
      <c r="E43" s="112"/>
    </row>
    <row r="44" spans="1:5" ht="18.75" customHeight="1">
      <c r="A44" s="402" t="s">
        <v>47</v>
      </c>
      <c r="B44" s="403"/>
      <c r="C44" s="403"/>
      <c r="D44" s="45"/>
      <c r="E44" s="43" t="s">
        <v>119</v>
      </c>
    </row>
    <row r="45" spans="1:5" ht="22.5" customHeight="1">
      <c r="A45" s="402" t="s">
        <v>101</v>
      </c>
      <c r="B45" s="403"/>
      <c r="C45" s="403"/>
      <c r="D45" s="45"/>
      <c r="E45" s="43"/>
    </row>
    <row r="46" spans="1:5" ht="32.25" customHeight="1">
      <c r="A46" s="402" t="s">
        <v>48</v>
      </c>
      <c r="B46" s="403"/>
      <c r="C46" s="403"/>
      <c r="D46" s="45"/>
      <c r="E46" s="46"/>
    </row>
    <row r="47" spans="1:5" ht="17.25" customHeight="1">
      <c r="A47" s="402" t="s">
        <v>122</v>
      </c>
      <c r="B47" s="403"/>
      <c r="C47" s="403"/>
      <c r="D47" s="47" t="e">
        <f>(D40+D45)/((D42-D44)*D43)</f>
        <v>#DIV/0!</v>
      </c>
      <c r="E47" s="43"/>
    </row>
    <row r="48" spans="1:5" ht="6" customHeight="1"/>
    <row r="49" spans="1:5" ht="27.75" customHeight="1">
      <c r="A49" s="48" t="s">
        <v>102</v>
      </c>
      <c r="B49" s="44" t="s">
        <v>51</v>
      </c>
      <c r="C49" s="44" t="s">
        <v>52</v>
      </c>
      <c r="D49" s="127" t="s">
        <v>183</v>
      </c>
      <c r="E49" s="126" t="s">
        <v>53</v>
      </c>
    </row>
    <row r="50" spans="1:5" ht="27.75" customHeight="1">
      <c r="A50" s="113" t="s">
        <v>103</v>
      </c>
      <c r="B50" s="50"/>
      <c r="C50" s="50"/>
      <c r="D50" s="50"/>
      <c r="E50" s="50">
        <f>D40+D45</f>
        <v>0</v>
      </c>
    </row>
    <row r="51" spans="1:5" ht="18" customHeight="1">
      <c r="A51" s="49" t="s">
        <v>104</v>
      </c>
      <c r="B51" s="50" t="e">
        <f>E50*$D$41/$D$43</f>
        <v>#DIV/0!</v>
      </c>
      <c r="C51" s="50" t="e">
        <f t="shared" ref="C51:C65" si="4">$D$47</f>
        <v>#DIV/0!</v>
      </c>
      <c r="D51" s="50" t="e">
        <f>B51+C51</f>
        <v>#DIV/0!</v>
      </c>
      <c r="E51" s="50" t="e">
        <f t="shared" ref="E51:E65" si="5">E50-C51</f>
        <v>#DIV/0!</v>
      </c>
    </row>
    <row r="52" spans="1:5" ht="18" customHeight="1">
      <c r="A52" s="49" t="s">
        <v>105</v>
      </c>
      <c r="B52" s="50" t="e">
        <f t="shared" ref="B52:B65" si="6">E51*$D$41/$D$43</f>
        <v>#DIV/0!</v>
      </c>
      <c r="C52" s="50" t="e">
        <f t="shared" si="4"/>
        <v>#DIV/0!</v>
      </c>
      <c r="D52" s="50" t="e">
        <f t="shared" ref="D52:D65" si="7">B52+C52</f>
        <v>#DIV/0!</v>
      </c>
      <c r="E52" s="50" t="e">
        <f t="shared" si="5"/>
        <v>#DIV/0!</v>
      </c>
    </row>
    <row r="53" spans="1:5" ht="18" customHeight="1">
      <c r="A53" s="49" t="s">
        <v>106</v>
      </c>
      <c r="B53" s="50" t="e">
        <f t="shared" si="6"/>
        <v>#DIV/0!</v>
      </c>
      <c r="C53" s="50" t="e">
        <f t="shared" si="4"/>
        <v>#DIV/0!</v>
      </c>
      <c r="D53" s="50" t="e">
        <f t="shared" si="7"/>
        <v>#DIV/0!</v>
      </c>
      <c r="E53" s="50" t="e">
        <f t="shared" si="5"/>
        <v>#DIV/0!</v>
      </c>
    </row>
    <row r="54" spans="1:5" ht="18" customHeight="1">
      <c r="A54" s="49" t="s">
        <v>107</v>
      </c>
      <c r="B54" s="50" t="e">
        <f t="shared" si="6"/>
        <v>#DIV/0!</v>
      </c>
      <c r="C54" s="50" t="e">
        <f t="shared" si="4"/>
        <v>#DIV/0!</v>
      </c>
      <c r="D54" s="50" t="e">
        <f t="shared" si="7"/>
        <v>#DIV/0!</v>
      </c>
      <c r="E54" s="50" t="e">
        <f t="shared" si="5"/>
        <v>#DIV/0!</v>
      </c>
    </row>
    <row r="55" spans="1:5" ht="18" customHeight="1">
      <c r="A55" s="49" t="s">
        <v>108</v>
      </c>
      <c r="B55" s="50" t="e">
        <f t="shared" si="6"/>
        <v>#DIV/0!</v>
      </c>
      <c r="C55" s="50" t="e">
        <f t="shared" si="4"/>
        <v>#DIV/0!</v>
      </c>
      <c r="D55" s="50" t="e">
        <f t="shared" si="7"/>
        <v>#DIV/0!</v>
      </c>
      <c r="E55" s="50" t="e">
        <f t="shared" si="5"/>
        <v>#DIV/0!</v>
      </c>
    </row>
    <row r="56" spans="1:5" ht="18" customHeight="1">
      <c r="A56" s="49" t="s">
        <v>109</v>
      </c>
      <c r="B56" s="50" t="e">
        <f t="shared" si="6"/>
        <v>#DIV/0!</v>
      </c>
      <c r="C56" s="50" t="e">
        <f t="shared" si="4"/>
        <v>#DIV/0!</v>
      </c>
      <c r="D56" s="50" t="e">
        <f t="shared" si="7"/>
        <v>#DIV/0!</v>
      </c>
      <c r="E56" s="50" t="e">
        <f t="shared" si="5"/>
        <v>#DIV/0!</v>
      </c>
    </row>
    <row r="57" spans="1:5" ht="18" customHeight="1">
      <c r="A57" s="49" t="s">
        <v>110</v>
      </c>
      <c r="B57" s="50" t="e">
        <f t="shared" si="6"/>
        <v>#DIV/0!</v>
      </c>
      <c r="C57" s="50" t="e">
        <f t="shared" si="4"/>
        <v>#DIV/0!</v>
      </c>
      <c r="D57" s="50" t="e">
        <f t="shared" si="7"/>
        <v>#DIV/0!</v>
      </c>
      <c r="E57" s="50" t="e">
        <f t="shared" si="5"/>
        <v>#DIV/0!</v>
      </c>
    </row>
    <row r="58" spans="1:5" ht="18" customHeight="1">
      <c r="A58" s="49" t="s">
        <v>111</v>
      </c>
      <c r="B58" s="50" t="e">
        <f t="shared" si="6"/>
        <v>#DIV/0!</v>
      </c>
      <c r="C58" s="50" t="e">
        <f t="shared" si="4"/>
        <v>#DIV/0!</v>
      </c>
      <c r="D58" s="50" t="e">
        <f t="shared" si="7"/>
        <v>#DIV/0!</v>
      </c>
      <c r="E58" s="50" t="e">
        <f t="shared" si="5"/>
        <v>#DIV/0!</v>
      </c>
    </row>
    <row r="59" spans="1:5" ht="18" customHeight="1">
      <c r="A59" s="49" t="s">
        <v>112</v>
      </c>
      <c r="B59" s="50" t="e">
        <f t="shared" si="6"/>
        <v>#DIV/0!</v>
      </c>
      <c r="C59" s="50" t="e">
        <f t="shared" si="4"/>
        <v>#DIV/0!</v>
      </c>
      <c r="D59" s="50" t="e">
        <f t="shared" si="7"/>
        <v>#DIV/0!</v>
      </c>
      <c r="E59" s="50" t="e">
        <f t="shared" si="5"/>
        <v>#DIV/0!</v>
      </c>
    </row>
    <row r="60" spans="1:5" ht="18" customHeight="1">
      <c r="A60" s="49" t="s">
        <v>113</v>
      </c>
      <c r="B60" s="50" t="e">
        <f t="shared" si="6"/>
        <v>#DIV/0!</v>
      </c>
      <c r="C60" s="50" t="e">
        <f t="shared" si="4"/>
        <v>#DIV/0!</v>
      </c>
      <c r="D60" s="50" t="e">
        <f t="shared" si="7"/>
        <v>#DIV/0!</v>
      </c>
      <c r="E60" s="50" t="e">
        <f t="shared" si="5"/>
        <v>#DIV/0!</v>
      </c>
    </row>
    <row r="61" spans="1:5" ht="18" customHeight="1">
      <c r="A61" s="49" t="s">
        <v>114</v>
      </c>
      <c r="B61" s="50" t="e">
        <f t="shared" si="6"/>
        <v>#DIV/0!</v>
      </c>
      <c r="C61" s="50" t="e">
        <f t="shared" si="4"/>
        <v>#DIV/0!</v>
      </c>
      <c r="D61" s="50" t="e">
        <f t="shared" si="7"/>
        <v>#DIV/0!</v>
      </c>
      <c r="E61" s="50" t="e">
        <f t="shared" si="5"/>
        <v>#DIV/0!</v>
      </c>
    </row>
    <row r="62" spans="1:5" ht="18" customHeight="1">
      <c r="A62" s="49" t="s">
        <v>115</v>
      </c>
      <c r="B62" s="50" t="e">
        <f t="shared" si="6"/>
        <v>#DIV/0!</v>
      </c>
      <c r="C62" s="50" t="e">
        <f t="shared" si="4"/>
        <v>#DIV/0!</v>
      </c>
      <c r="D62" s="50" t="e">
        <f t="shared" si="7"/>
        <v>#DIV/0!</v>
      </c>
      <c r="E62" s="50" t="e">
        <f t="shared" si="5"/>
        <v>#DIV/0!</v>
      </c>
    </row>
    <row r="63" spans="1:5" ht="18" customHeight="1">
      <c r="A63" s="49" t="s">
        <v>116</v>
      </c>
      <c r="B63" s="50" t="e">
        <f t="shared" si="6"/>
        <v>#DIV/0!</v>
      </c>
      <c r="C63" s="50" t="e">
        <f t="shared" si="4"/>
        <v>#DIV/0!</v>
      </c>
      <c r="D63" s="50" t="e">
        <f t="shared" si="7"/>
        <v>#DIV/0!</v>
      </c>
      <c r="E63" s="50" t="e">
        <f t="shared" si="5"/>
        <v>#DIV/0!</v>
      </c>
    </row>
    <row r="64" spans="1:5" ht="18" customHeight="1">
      <c r="A64" s="49" t="s">
        <v>117</v>
      </c>
      <c r="B64" s="50" t="e">
        <f t="shared" si="6"/>
        <v>#DIV/0!</v>
      </c>
      <c r="C64" s="50" t="e">
        <f t="shared" si="4"/>
        <v>#DIV/0!</v>
      </c>
      <c r="D64" s="50" t="e">
        <f t="shared" si="7"/>
        <v>#DIV/0!</v>
      </c>
      <c r="E64" s="50" t="e">
        <f t="shared" si="5"/>
        <v>#DIV/0!</v>
      </c>
    </row>
    <row r="65" spans="1:11" ht="18" customHeight="1">
      <c r="A65" s="49" t="s">
        <v>118</v>
      </c>
      <c r="B65" s="50" t="e">
        <f t="shared" si="6"/>
        <v>#DIV/0!</v>
      </c>
      <c r="C65" s="50" t="e">
        <f t="shared" si="4"/>
        <v>#DIV/0!</v>
      </c>
      <c r="D65" s="50" t="e">
        <f t="shared" si="7"/>
        <v>#DIV/0!</v>
      </c>
      <c r="E65" s="50" t="e">
        <f t="shared" si="5"/>
        <v>#DIV/0!</v>
      </c>
    </row>
    <row r="66" spans="1:11" ht="16.5" customHeight="1">
      <c r="A66" s="49"/>
      <c r="B66" s="50"/>
      <c r="C66" s="50"/>
      <c r="D66" s="50"/>
      <c r="E66" s="50"/>
    </row>
    <row r="67" spans="1:11" ht="14.25" customHeight="1">
      <c r="A67" s="49"/>
      <c r="B67" s="50"/>
      <c r="C67" s="50"/>
      <c r="D67" s="50"/>
      <c r="E67" s="50"/>
    </row>
    <row r="68" spans="1:11" ht="15" customHeight="1">
      <c r="A68" s="49"/>
      <c r="B68" s="50"/>
      <c r="C68" s="50"/>
      <c r="D68" s="50"/>
      <c r="E68" s="50"/>
    </row>
    <row r="69" spans="1:11" ht="15" customHeight="1">
      <c r="A69" s="49"/>
      <c r="B69" s="50"/>
      <c r="C69" s="50"/>
      <c r="D69" s="50"/>
      <c r="E69" s="50"/>
    </row>
    <row r="71" spans="1:11" s="21" customFormat="1" ht="53.25" customHeight="1">
      <c r="A71" s="396" t="s">
        <v>269</v>
      </c>
      <c r="B71" s="410"/>
      <c r="C71" s="410"/>
      <c r="D71" s="410"/>
      <c r="E71" s="411"/>
    </row>
    <row r="73" spans="1:11" s="123" customFormat="1" ht="24" customHeight="1">
      <c r="B73" s="124" t="s">
        <v>125</v>
      </c>
    </row>
    <row r="74" spans="1:11" s="123" customFormat="1" ht="19.5" customHeight="1">
      <c r="A74" s="125"/>
      <c r="B74" s="244" t="s">
        <v>21</v>
      </c>
      <c r="C74" s="244" t="s">
        <v>22</v>
      </c>
      <c r="D74" s="244" t="s">
        <v>23</v>
      </c>
      <c r="E74" s="244" t="s">
        <v>24</v>
      </c>
      <c r="F74" s="244" t="s">
        <v>25</v>
      </c>
      <c r="G74" s="244" t="s">
        <v>26</v>
      </c>
      <c r="H74" s="244" t="s">
        <v>27</v>
      </c>
      <c r="I74" s="244" t="s">
        <v>28</v>
      </c>
      <c r="J74" s="244" t="s">
        <v>29</v>
      </c>
      <c r="K74" s="244" t="s">
        <v>30</v>
      </c>
    </row>
    <row r="75" spans="1:11" s="123" customFormat="1" ht="19.5" customHeight="1">
      <c r="A75" s="129" t="s">
        <v>51</v>
      </c>
      <c r="B75" s="179"/>
      <c r="C75" s="179"/>
      <c r="D75" s="179"/>
      <c r="E75" s="179"/>
      <c r="F75" s="179"/>
      <c r="G75" s="179"/>
      <c r="H75" s="179"/>
      <c r="I75" s="179"/>
      <c r="J75" s="179"/>
      <c r="K75" s="179"/>
    </row>
    <row r="76" spans="1:11" s="123" customFormat="1" ht="19.5" customHeight="1">
      <c r="A76" s="129" t="s">
        <v>123</v>
      </c>
      <c r="B76" s="179"/>
      <c r="C76" s="179"/>
      <c r="D76" s="179"/>
      <c r="E76" s="179"/>
      <c r="F76" s="179"/>
      <c r="G76" s="179"/>
      <c r="H76" s="179"/>
      <c r="I76" s="179"/>
      <c r="J76" s="179"/>
      <c r="K76" s="179"/>
    </row>
    <row r="77" spans="1:11" s="123" customFormat="1" ht="19.5" customHeight="1">
      <c r="A77" s="129" t="s">
        <v>124</v>
      </c>
      <c r="B77" s="180">
        <f>B75+B76</f>
        <v>0</v>
      </c>
      <c r="C77" s="180">
        <f t="shared" ref="C77:K77" si="8">C75+C76</f>
        <v>0</v>
      </c>
      <c r="D77" s="180">
        <f t="shared" si="8"/>
        <v>0</v>
      </c>
      <c r="E77" s="180">
        <f t="shared" si="8"/>
        <v>0</v>
      </c>
      <c r="F77" s="180">
        <f t="shared" si="8"/>
        <v>0</v>
      </c>
      <c r="G77" s="180">
        <f t="shared" si="8"/>
        <v>0</v>
      </c>
      <c r="H77" s="180">
        <f t="shared" si="8"/>
        <v>0</v>
      </c>
      <c r="I77" s="180">
        <f t="shared" si="8"/>
        <v>0</v>
      </c>
      <c r="J77" s="180">
        <f t="shared" si="8"/>
        <v>0</v>
      </c>
      <c r="K77" s="180">
        <f t="shared" si="8"/>
        <v>0</v>
      </c>
    </row>
    <row r="78" spans="1:11" ht="15.75" customHeight="1">
      <c r="A78" s="274" t="s">
        <v>285</v>
      </c>
      <c r="B78" s="275">
        <f>B76</f>
        <v>0</v>
      </c>
      <c r="C78" s="275">
        <f>C76+B78</f>
        <v>0</v>
      </c>
      <c r="D78" s="275">
        <f t="shared" ref="D78:K78" si="9">D76+C78</f>
        <v>0</v>
      </c>
      <c r="E78" s="275">
        <f t="shared" si="9"/>
        <v>0</v>
      </c>
      <c r="F78" s="275">
        <f t="shared" si="9"/>
        <v>0</v>
      </c>
      <c r="G78" s="275">
        <f t="shared" si="9"/>
        <v>0</v>
      </c>
      <c r="H78" s="275">
        <f t="shared" si="9"/>
        <v>0</v>
      </c>
      <c r="I78" s="275">
        <f t="shared" si="9"/>
        <v>0</v>
      </c>
      <c r="J78" s="275">
        <f t="shared" si="9"/>
        <v>0</v>
      </c>
      <c r="K78" s="275">
        <f t="shared" si="9"/>
        <v>0</v>
      </c>
    </row>
    <row r="81" spans="1:5" ht="48" customHeight="1">
      <c r="A81" s="407" t="s">
        <v>369</v>
      </c>
      <c r="B81" s="408"/>
      <c r="C81" s="408"/>
      <c r="D81" s="408"/>
      <c r="E81" s="409"/>
    </row>
  </sheetData>
  <mergeCells count="24">
    <mergeCell ref="A38:E38"/>
    <mergeCell ref="A39:E39"/>
    <mergeCell ref="A40:C40"/>
    <mergeCell ref="A45:C45"/>
    <mergeCell ref="A71:E71"/>
    <mergeCell ref="A47:C47"/>
    <mergeCell ref="A1:E1"/>
    <mergeCell ref="A3:C3"/>
    <mergeCell ref="A5:E5"/>
    <mergeCell ref="A7:C7"/>
    <mergeCell ref="A8:C8"/>
    <mergeCell ref="A14:C14"/>
    <mergeCell ref="A44:C44"/>
    <mergeCell ref="A46:C46"/>
    <mergeCell ref="A9:C9"/>
    <mergeCell ref="A6:E6"/>
    <mergeCell ref="A81:E81"/>
    <mergeCell ref="A10:C10"/>
    <mergeCell ref="A12:C12"/>
    <mergeCell ref="A11:C11"/>
    <mergeCell ref="A41:C41"/>
    <mergeCell ref="A42:C42"/>
    <mergeCell ref="A43:C43"/>
    <mergeCell ref="A13:C13"/>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7 E50 E77:K77" emptyCellReference="1"/>
    <ignoredError sqref="C18:E32 C51:E65" evalError="1"/>
    <ignoredError sqref="B18:B32 B51:B65 D47 D14" evalError="1" emptyCellReference="1"/>
  </ignoredErrors>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M14"/>
  <sheetViews>
    <sheetView showGridLines="0" zoomScale="90" zoomScaleNormal="90" workbookViewId="0">
      <selection activeCell="A14" sqref="A14:E14"/>
    </sheetView>
  </sheetViews>
  <sheetFormatPr defaultRowHeight="10.5"/>
  <cols>
    <col min="1" max="1" width="12.140625" style="40" customWidth="1"/>
    <col min="2" max="2" width="12.7109375" style="40" customWidth="1"/>
    <col min="3" max="3" width="20.7109375" style="40" customWidth="1"/>
    <col min="4" max="4" width="14.42578125" style="40" customWidth="1"/>
    <col min="5" max="13" width="13.7109375" style="40" customWidth="1"/>
    <col min="14" max="16384" width="9.140625" style="40"/>
  </cols>
  <sheetData>
    <row r="1" spans="1:13" ht="28.5" customHeight="1">
      <c r="A1" s="423" t="s">
        <v>194</v>
      </c>
      <c r="B1" s="423"/>
      <c r="C1" s="423"/>
      <c r="D1" s="423"/>
      <c r="E1" s="181"/>
    </row>
    <row r="2" spans="1:13" ht="23.25" customHeight="1">
      <c r="A2" s="402" t="s">
        <v>322</v>
      </c>
      <c r="B2" s="403"/>
      <c r="C2" s="403"/>
      <c r="D2" s="44"/>
      <c r="E2" s="182"/>
    </row>
    <row r="3" spans="1:13" ht="23.25" customHeight="1">
      <c r="A3" s="402" t="s">
        <v>195</v>
      </c>
      <c r="B3" s="403"/>
      <c r="C3" s="403"/>
      <c r="D3" s="44"/>
      <c r="E3" s="183"/>
    </row>
    <row r="4" spans="1:13" ht="23.25" customHeight="1">
      <c r="A4" s="402" t="s">
        <v>126</v>
      </c>
      <c r="B4" s="403"/>
      <c r="C4" s="403"/>
      <c r="D4" s="43"/>
      <c r="E4" s="184"/>
    </row>
    <row r="5" spans="1:13" ht="23.25" customHeight="1">
      <c r="A5" s="402" t="s">
        <v>281</v>
      </c>
      <c r="B5" s="403"/>
      <c r="C5" s="403"/>
      <c r="D5" s="45"/>
      <c r="E5" s="184"/>
    </row>
    <row r="6" spans="1:13" ht="22.5" customHeight="1"/>
    <row r="7" spans="1:13" s="123" customFormat="1" ht="22.5" customHeight="1"/>
    <row r="8" spans="1:13" s="123" customFormat="1" ht="24" customHeight="1">
      <c r="A8" s="427" t="s">
        <v>196</v>
      </c>
      <c r="B8" s="428"/>
      <c r="C8" s="429"/>
      <c r="D8" s="244" t="s">
        <v>21</v>
      </c>
      <c r="E8" s="244" t="s">
        <v>22</v>
      </c>
      <c r="F8" s="244" t="s">
        <v>23</v>
      </c>
      <c r="G8" s="244" t="s">
        <v>24</v>
      </c>
      <c r="H8" s="244" t="s">
        <v>25</v>
      </c>
      <c r="I8" s="244" t="s">
        <v>26</v>
      </c>
      <c r="J8" s="244" t="s">
        <v>27</v>
      </c>
      <c r="K8" s="244" t="s">
        <v>28</v>
      </c>
      <c r="L8" s="244" t="s">
        <v>29</v>
      </c>
      <c r="M8" s="244" t="s">
        <v>30</v>
      </c>
    </row>
    <row r="9" spans="1:13" s="123" customFormat="1" ht="26.25" customHeight="1">
      <c r="A9" s="424" t="s">
        <v>282</v>
      </c>
      <c r="B9" s="425"/>
      <c r="C9" s="426"/>
      <c r="D9" s="282"/>
      <c r="E9" s="282"/>
      <c r="F9" s="282"/>
      <c r="G9" s="282"/>
      <c r="H9" s="282"/>
      <c r="I9" s="282"/>
      <c r="J9" s="282"/>
      <c r="K9" s="282"/>
      <c r="L9" s="282"/>
      <c r="M9" s="282"/>
    </row>
    <row r="10" spans="1:13" s="123" customFormat="1" ht="38.25" customHeight="1">
      <c r="A10" s="424" t="s">
        <v>284</v>
      </c>
      <c r="B10" s="425"/>
      <c r="C10" s="426"/>
      <c r="D10" s="282"/>
      <c r="E10" s="282"/>
      <c r="F10" s="282"/>
      <c r="G10" s="282"/>
      <c r="H10" s="282"/>
      <c r="I10" s="282"/>
      <c r="J10" s="282"/>
      <c r="K10" s="282"/>
      <c r="L10" s="282"/>
      <c r="M10" s="282"/>
    </row>
    <row r="11" spans="1:13" s="123" customFormat="1" ht="26.25" customHeight="1">
      <c r="A11" s="417" t="s">
        <v>323</v>
      </c>
      <c r="B11" s="418"/>
      <c r="C11" s="419"/>
      <c r="D11" s="282"/>
      <c r="E11" s="282"/>
      <c r="F11" s="282"/>
      <c r="G11" s="282"/>
      <c r="H11" s="282"/>
      <c r="I11" s="282"/>
      <c r="J11" s="282"/>
      <c r="K11" s="282"/>
      <c r="L11" s="282"/>
      <c r="M11" s="282"/>
    </row>
    <row r="12" spans="1:13" ht="19.5" customHeight="1">
      <c r="A12" s="420" t="s">
        <v>288</v>
      </c>
      <c r="B12" s="421"/>
      <c r="C12" s="422"/>
      <c r="D12" s="276">
        <f>D10</f>
        <v>0</v>
      </c>
      <c r="E12" s="276">
        <f>D12+E10</f>
        <v>0</v>
      </c>
      <c r="F12" s="276">
        <f t="shared" ref="F12:M12" si="0">E12+F10</f>
        <v>0</v>
      </c>
      <c r="G12" s="276">
        <f t="shared" si="0"/>
        <v>0</v>
      </c>
      <c r="H12" s="276">
        <f t="shared" si="0"/>
        <v>0</v>
      </c>
      <c r="I12" s="276">
        <f t="shared" si="0"/>
        <v>0</v>
      </c>
      <c r="J12" s="276">
        <f t="shared" si="0"/>
        <v>0</v>
      </c>
      <c r="K12" s="276">
        <f t="shared" si="0"/>
        <v>0</v>
      </c>
      <c r="L12" s="276">
        <f t="shared" si="0"/>
        <v>0</v>
      </c>
      <c r="M12" s="276">
        <f t="shared" si="0"/>
        <v>0</v>
      </c>
    </row>
    <row r="14" spans="1:13" ht="41.25" customHeight="1">
      <c r="A14" s="407" t="s">
        <v>369</v>
      </c>
      <c r="B14" s="408"/>
      <c r="C14" s="408"/>
      <c r="D14" s="408"/>
      <c r="E14" s="409"/>
    </row>
  </sheetData>
  <mergeCells count="11">
    <mergeCell ref="A3:C3"/>
    <mergeCell ref="A4:C4"/>
    <mergeCell ref="A11:C11"/>
    <mergeCell ref="A14:E14"/>
    <mergeCell ref="A12:C12"/>
    <mergeCell ref="A1:D1"/>
    <mergeCell ref="A9:C9"/>
    <mergeCell ref="A10:C10"/>
    <mergeCell ref="A8:C8"/>
    <mergeCell ref="A5:C5"/>
    <mergeCell ref="A2:C2"/>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S51"/>
  <sheetViews>
    <sheetView showGridLines="0" topLeftCell="A16" zoomScale="70" zoomScaleNormal="70" workbookViewId="0">
      <selection activeCell="H51" sqref="H51"/>
    </sheetView>
  </sheetViews>
  <sheetFormatPr defaultRowHeight="10.5"/>
  <cols>
    <col min="1" max="1" width="23.140625" style="51" customWidth="1"/>
    <col min="2" max="2" width="11.7109375" style="51" bestFit="1" customWidth="1"/>
    <col min="3" max="3" width="9.5703125" style="51" bestFit="1" customWidth="1"/>
    <col min="4" max="4" width="10.5703125" style="51" customWidth="1"/>
    <col min="5" max="6" width="9.140625" style="51"/>
    <col min="7" max="7" width="21.42578125" style="51" customWidth="1"/>
    <col min="8" max="8" width="21.28515625" style="51" customWidth="1"/>
    <col min="9" max="18" width="14.85546875" style="51" customWidth="1"/>
    <col min="19" max="19" width="14.5703125" style="51" customWidth="1"/>
    <col min="20" max="16384" width="9.140625" style="51"/>
  </cols>
  <sheetData>
    <row r="1" spans="1:19" ht="20.25" customHeight="1">
      <c r="A1" s="63" t="s">
        <v>1</v>
      </c>
      <c r="B1" s="64"/>
      <c r="C1" s="64"/>
      <c r="D1" s="64"/>
      <c r="E1" s="64"/>
      <c r="F1" s="64"/>
      <c r="G1" s="64"/>
      <c r="H1" s="64"/>
      <c r="I1" s="64"/>
      <c r="J1" s="64"/>
      <c r="K1" s="64"/>
      <c r="L1" s="64"/>
      <c r="M1" s="64"/>
      <c r="N1" s="64"/>
      <c r="O1" s="64"/>
      <c r="P1" s="64"/>
      <c r="Q1" s="64"/>
      <c r="R1" s="64"/>
      <c r="S1" s="65"/>
    </row>
    <row r="2" spans="1:19" s="53" customFormat="1" ht="40.5" customHeight="1">
      <c r="A2" s="59" t="s">
        <v>61</v>
      </c>
      <c r="B2" s="59" t="s">
        <v>54</v>
      </c>
      <c r="C2" s="59" t="s">
        <v>55</v>
      </c>
      <c r="D2" s="59" t="s">
        <v>56</v>
      </c>
      <c r="E2" s="59" t="s">
        <v>57</v>
      </c>
      <c r="F2" s="59" t="s">
        <v>58</v>
      </c>
      <c r="G2" s="59" t="s">
        <v>59</v>
      </c>
      <c r="H2" s="114"/>
      <c r="I2" s="35" t="s">
        <v>32</v>
      </c>
      <c r="J2" s="35" t="s">
        <v>33</v>
      </c>
      <c r="K2" s="35" t="s">
        <v>34</v>
      </c>
      <c r="L2" s="35" t="s">
        <v>35</v>
      </c>
      <c r="M2" s="35" t="s">
        <v>36</v>
      </c>
      <c r="N2" s="35" t="s">
        <v>37</v>
      </c>
      <c r="O2" s="35" t="s">
        <v>38</v>
      </c>
      <c r="P2" s="35" t="s">
        <v>39</v>
      </c>
      <c r="Q2" s="35" t="s">
        <v>40</v>
      </c>
      <c r="R2" s="35" t="s">
        <v>41</v>
      </c>
      <c r="S2" s="59" t="s">
        <v>60</v>
      </c>
    </row>
    <row r="3" spans="1:19" ht="37.5" customHeight="1">
      <c r="A3" s="354"/>
      <c r="B3" s="430"/>
      <c r="C3" s="436"/>
      <c r="D3" s="436"/>
      <c r="E3" s="441"/>
      <c r="F3" s="446"/>
      <c r="G3" s="436"/>
      <c r="H3" s="119" t="s">
        <v>139</v>
      </c>
      <c r="I3" s="117"/>
      <c r="J3" s="115">
        <f>I3-I5</f>
        <v>0</v>
      </c>
      <c r="K3" s="115">
        <f>J3-J5</f>
        <v>0</v>
      </c>
      <c r="L3" s="115">
        <f t="shared" ref="L3:R3" si="0">K3-K5</f>
        <v>0</v>
      </c>
      <c r="M3" s="115">
        <f t="shared" si="0"/>
        <v>0</v>
      </c>
      <c r="N3" s="115">
        <f t="shared" si="0"/>
        <v>0</v>
      </c>
      <c r="O3" s="115">
        <f t="shared" si="0"/>
        <v>0</v>
      </c>
      <c r="P3" s="115">
        <f t="shared" si="0"/>
        <v>0</v>
      </c>
      <c r="Q3" s="115">
        <f t="shared" si="0"/>
        <v>0</v>
      </c>
      <c r="R3" s="115">
        <f t="shared" si="0"/>
        <v>0</v>
      </c>
      <c r="S3" s="449"/>
    </row>
    <row r="4" spans="1:19" ht="13.5" customHeight="1">
      <c r="A4" s="355"/>
      <c r="B4" s="431"/>
      <c r="C4" s="437"/>
      <c r="D4" s="437"/>
      <c r="E4" s="442"/>
      <c r="F4" s="447"/>
      <c r="G4" s="437"/>
      <c r="H4" s="120" t="s">
        <v>51</v>
      </c>
      <c r="I4" s="116"/>
      <c r="J4" s="116"/>
      <c r="K4" s="116"/>
      <c r="L4" s="116"/>
      <c r="M4" s="116"/>
      <c r="N4" s="116"/>
      <c r="O4" s="116"/>
      <c r="P4" s="116"/>
      <c r="Q4" s="116"/>
      <c r="R4" s="116"/>
      <c r="S4" s="450"/>
    </row>
    <row r="5" spans="1:19" ht="13.5" customHeight="1">
      <c r="A5" s="356"/>
      <c r="B5" s="432"/>
      <c r="C5" s="438"/>
      <c r="D5" s="438"/>
      <c r="E5" s="443"/>
      <c r="F5" s="448"/>
      <c r="G5" s="438"/>
      <c r="H5" s="121" t="s">
        <v>123</v>
      </c>
      <c r="I5" s="60"/>
      <c r="J5" s="60"/>
      <c r="K5" s="60"/>
      <c r="L5" s="60"/>
      <c r="M5" s="60"/>
      <c r="N5" s="60"/>
      <c r="O5" s="60"/>
      <c r="P5" s="60"/>
      <c r="Q5" s="60"/>
      <c r="R5" s="60"/>
      <c r="S5" s="451"/>
    </row>
    <row r="6" spans="1:19" ht="37.5" customHeight="1">
      <c r="A6" s="354"/>
      <c r="B6" s="430"/>
      <c r="C6" s="436"/>
      <c r="D6" s="436"/>
      <c r="E6" s="441"/>
      <c r="F6" s="446"/>
      <c r="G6" s="436"/>
      <c r="H6" s="119" t="s">
        <v>139</v>
      </c>
      <c r="I6" s="117"/>
      <c r="J6" s="115">
        <f>I6-I8</f>
        <v>0</v>
      </c>
      <c r="K6" s="115">
        <f>J6-J8</f>
        <v>0</v>
      </c>
      <c r="L6" s="115">
        <f t="shared" ref="L6:R6" si="1">K6-K8</f>
        <v>0</v>
      </c>
      <c r="M6" s="115">
        <f t="shared" si="1"/>
        <v>0</v>
      </c>
      <c r="N6" s="115">
        <f t="shared" si="1"/>
        <v>0</v>
      </c>
      <c r="O6" s="115">
        <f t="shared" si="1"/>
        <v>0</v>
      </c>
      <c r="P6" s="115">
        <f t="shared" si="1"/>
        <v>0</v>
      </c>
      <c r="Q6" s="115">
        <f t="shared" si="1"/>
        <v>0</v>
      </c>
      <c r="R6" s="115">
        <f t="shared" si="1"/>
        <v>0</v>
      </c>
      <c r="S6" s="449"/>
    </row>
    <row r="7" spans="1:19" ht="13.5" customHeight="1">
      <c r="A7" s="355"/>
      <c r="B7" s="431"/>
      <c r="C7" s="437"/>
      <c r="D7" s="437"/>
      <c r="E7" s="442"/>
      <c r="F7" s="447"/>
      <c r="G7" s="437"/>
      <c r="H7" s="120" t="s">
        <v>51</v>
      </c>
      <c r="I7" s="116"/>
      <c r="J7" s="116"/>
      <c r="K7" s="116"/>
      <c r="L7" s="116"/>
      <c r="M7" s="116"/>
      <c r="N7" s="116"/>
      <c r="O7" s="116"/>
      <c r="P7" s="116"/>
      <c r="Q7" s="116"/>
      <c r="R7" s="116"/>
      <c r="S7" s="450"/>
    </row>
    <row r="8" spans="1:19" ht="13.5" customHeight="1">
      <c r="A8" s="356"/>
      <c r="B8" s="432"/>
      <c r="C8" s="438"/>
      <c r="D8" s="438"/>
      <c r="E8" s="443"/>
      <c r="F8" s="448"/>
      <c r="G8" s="438"/>
      <c r="H8" s="121" t="s">
        <v>123</v>
      </c>
      <c r="I8" s="60"/>
      <c r="J8" s="60"/>
      <c r="K8" s="60"/>
      <c r="L8" s="60"/>
      <c r="M8" s="60"/>
      <c r="N8" s="60"/>
      <c r="O8" s="60"/>
      <c r="P8" s="60"/>
      <c r="Q8" s="60"/>
      <c r="R8" s="60"/>
      <c r="S8" s="451"/>
    </row>
    <row r="9" spans="1:19" ht="37.5" customHeight="1">
      <c r="A9" s="354"/>
      <c r="B9" s="430"/>
      <c r="C9" s="436"/>
      <c r="D9" s="436"/>
      <c r="E9" s="441"/>
      <c r="F9" s="446"/>
      <c r="G9" s="436"/>
      <c r="H9" s="119" t="s">
        <v>139</v>
      </c>
      <c r="I9" s="117"/>
      <c r="J9" s="115">
        <f>I9-I11</f>
        <v>0</v>
      </c>
      <c r="K9" s="115">
        <f>J9-J11</f>
        <v>0</v>
      </c>
      <c r="L9" s="115">
        <f t="shared" ref="L9:R9" si="2">K9-K11</f>
        <v>0</v>
      </c>
      <c r="M9" s="115">
        <f t="shared" si="2"/>
        <v>0</v>
      </c>
      <c r="N9" s="115">
        <f t="shared" si="2"/>
        <v>0</v>
      </c>
      <c r="O9" s="115">
        <f t="shared" si="2"/>
        <v>0</v>
      </c>
      <c r="P9" s="115">
        <f t="shared" si="2"/>
        <v>0</v>
      </c>
      <c r="Q9" s="115">
        <f t="shared" si="2"/>
        <v>0</v>
      </c>
      <c r="R9" s="115">
        <f t="shared" si="2"/>
        <v>0</v>
      </c>
      <c r="S9" s="449"/>
    </row>
    <row r="10" spans="1:19" ht="13.5" customHeight="1">
      <c r="A10" s="355"/>
      <c r="B10" s="431"/>
      <c r="C10" s="437"/>
      <c r="D10" s="437"/>
      <c r="E10" s="442"/>
      <c r="F10" s="447"/>
      <c r="G10" s="437"/>
      <c r="H10" s="120" t="s">
        <v>51</v>
      </c>
      <c r="I10" s="116"/>
      <c r="J10" s="116"/>
      <c r="K10" s="116"/>
      <c r="L10" s="116"/>
      <c r="M10" s="116"/>
      <c r="N10" s="116"/>
      <c r="O10" s="116"/>
      <c r="P10" s="116"/>
      <c r="Q10" s="116"/>
      <c r="R10" s="116"/>
      <c r="S10" s="450"/>
    </row>
    <row r="11" spans="1:19" ht="13.5" customHeight="1">
      <c r="A11" s="356"/>
      <c r="B11" s="432"/>
      <c r="C11" s="438"/>
      <c r="D11" s="438"/>
      <c r="E11" s="443"/>
      <c r="F11" s="448"/>
      <c r="G11" s="438"/>
      <c r="H11" s="121" t="s">
        <v>123</v>
      </c>
      <c r="I11" s="60"/>
      <c r="J11" s="60"/>
      <c r="K11" s="60"/>
      <c r="L11" s="60"/>
      <c r="M11" s="60"/>
      <c r="N11" s="60"/>
      <c r="O11" s="60"/>
      <c r="P11" s="60"/>
      <c r="Q11" s="60"/>
      <c r="R11" s="60"/>
      <c r="S11" s="451"/>
    </row>
    <row r="12" spans="1:19" ht="37.5" customHeight="1">
      <c r="A12" s="381" t="s">
        <v>142</v>
      </c>
      <c r="B12" s="430"/>
      <c r="C12" s="436"/>
      <c r="D12" s="436"/>
      <c r="E12" s="441"/>
      <c r="F12" s="446"/>
      <c r="G12" s="436"/>
      <c r="H12" s="148" t="s">
        <v>139</v>
      </c>
      <c r="I12" s="67">
        <f>SUM(I3,I6,I9)</f>
        <v>0</v>
      </c>
      <c r="J12" s="67">
        <f>SUM(J3,J6,J9)</f>
        <v>0</v>
      </c>
      <c r="K12" s="67">
        <f t="shared" ref="K12:R12" si="3">SUM(K3,K6,K9)</f>
        <v>0</v>
      </c>
      <c r="L12" s="67">
        <f t="shared" si="3"/>
        <v>0</v>
      </c>
      <c r="M12" s="67">
        <f t="shared" si="3"/>
        <v>0</v>
      </c>
      <c r="N12" s="67">
        <f t="shared" si="3"/>
        <v>0</v>
      </c>
      <c r="O12" s="67">
        <f t="shared" si="3"/>
        <v>0</v>
      </c>
      <c r="P12" s="67">
        <f t="shared" si="3"/>
        <v>0</v>
      </c>
      <c r="Q12" s="67">
        <f t="shared" si="3"/>
        <v>0</v>
      </c>
      <c r="R12" s="67">
        <f t="shared" si="3"/>
        <v>0</v>
      </c>
      <c r="S12" s="449"/>
    </row>
    <row r="13" spans="1:19" ht="13.5" customHeight="1">
      <c r="A13" s="433"/>
      <c r="B13" s="431"/>
      <c r="C13" s="437"/>
      <c r="D13" s="437"/>
      <c r="E13" s="442"/>
      <c r="F13" s="447"/>
      <c r="G13" s="437"/>
      <c r="H13" s="149" t="s">
        <v>51</v>
      </c>
      <c r="I13" s="118">
        <f>SUM(I4,I7,I10)</f>
        <v>0</v>
      </c>
      <c r="J13" s="118">
        <f t="shared" ref="J13:R13" si="4">SUM(J4,J7,J10)</f>
        <v>0</v>
      </c>
      <c r="K13" s="118">
        <f t="shared" si="4"/>
        <v>0</v>
      </c>
      <c r="L13" s="118">
        <f t="shared" si="4"/>
        <v>0</v>
      </c>
      <c r="M13" s="118">
        <f t="shared" si="4"/>
        <v>0</v>
      </c>
      <c r="N13" s="118">
        <f t="shared" si="4"/>
        <v>0</v>
      </c>
      <c r="O13" s="118">
        <f t="shared" si="4"/>
        <v>0</v>
      </c>
      <c r="P13" s="118">
        <f t="shared" si="4"/>
        <v>0</v>
      </c>
      <c r="Q13" s="118">
        <f t="shared" si="4"/>
        <v>0</v>
      </c>
      <c r="R13" s="118">
        <f t="shared" si="4"/>
        <v>0</v>
      </c>
      <c r="S13" s="450"/>
    </row>
    <row r="14" spans="1:19" ht="13.5" customHeight="1">
      <c r="A14" s="382"/>
      <c r="B14" s="432"/>
      <c r="C14" s="438"/>
      <c r="D14" s="438"/>
      <c r="E14" s="443"/>
      <c r="F14" s="448"/>
      <c r="G14" s="438"/>
      <c r="H14" s="150" t="s">
        <v>123</v>
      </c>
      <c r="I14" s="68">
        <f>SUM(I5,I8,I11)</f>
        <v>0</v>
      </c>
      <c r="J14" s="68">
        <f t="shared" ref="J14:R14" si="5">SUM(J5,J8,J11)</f>
        <v>0</v>
      </c>
      <c r="K14" s="68">
        <f t="shared" si="5"/>
        <v>0</v>
      </c>
      <c r="L14" s="68">
        <f t="shared" si="5"/>
        <v>0</v>
      </c>
      <c r="M14" s="68">
        <f t="shared" si="5"/>
        <v>0</v>
      </c>
      <c r="N14" s="68">
        <f t="shared" si="5"/>
        <v>0</v>
      </c>
      <c r="O14" s="68">
        <f t="shared" si="5"/>
        <v>0</v>
      </c>
      <c r="P14" s="68">
        <f t="shared" si="5"/>
        <v>0</v>
      </c>
      <c r="Q14" s="68">
        <f t="shared" si="5"/>
        <v>0</v>
      </c>
      <c r="R14" s="68">
        <f t="shared" si="5"/>
        <v>0</v>
      </c>
      <c r="S14" s="451"/>
    </row>
    <row r="15" spans="1:19" s="52" customFormat="1" ht="11.25" customHeight="1">
      <c r="A15" s="62"/>
      <c r="B15" s="55"/>
      <c r="C15" s="56"/>
      <c r="D15" s="56"/>
      <c r="E15" s="56"/>
      <c r="F15" s="57"/>
      <c r="G15" s="56"/>
      <c r="H15" s="56"/>
      <c r="I15" s="56"/>
      <c r="J15" s="56"/>
      <c r="K15" s="56"/>
      <c r="L15" s="56"/>
      <c r="M15" s="56"/>
      <c r="N15" s="56"/>
      <c r="O15" s="56"/>
      <c r="P15" s="56"/>
      <c r="Q15" s="56"/>
      <c r="R15" s="56"/>
      <c r="S15" s="54"/>
    </row>
    <row r="16" spans="1:19" ht="21" customHeight="1">
      <c r="A16" s="63" t="s">
        <v>2</v>
      </c>
      <c r="B16" s="64"/>
      <c r="C16" s="64"/>
      <c r="D16" s="64"/>
      <c r="E16" s="64"/>
      <c r="F16" s="64"/>
      <c r="G16" s="64"/>
      <c r="H16" s="64"/>
      <c r="I16" s="64"/>
      <c r="J16" s="64"/>
      <c r="K16" s="64"/>
      <c r="L16" s="64"/>
      <c r="M16" s="64"/>
      <c r="N16" s="64"/>
      <c r="O16" s="64"/>
      <c r="P16" s="64"/>
      <c r="Q16" s="64"/>
      <c r="R16" s="64"/>
      <c r="S16" s="65"/>
    </row>
    <row r="17" spans="1:19" s="53" customFormat="1" ht="36" customHeight="1">
      <c r="A17" s="59" t="s">
        <v>61</v>
      </c>
      <c r="B17" s="59" t="s">
        <v>54</v>
      </c>
      <c r="C17" s="59" t="s">
        <v>127</v>
      </c>
      <c r="D17" s="59" t="s">
        <v>58</v>
      </c>
      <c r="E17" s="109"/>
      <c r="F17" s="109"/>
      <c r="G17" s="109"/>
      <c r="H17" s="109"/>
      <c r="I17" s="130" t="s">
        <v>32</v>
      </c>
      <c r="J17" s="130" t="s">
        <v>33</v>
      </c>
      <c r="K17" s="130" t="s">
        <v>34</v>
      </c>
      <c r="L17" s="130" t="s">
        <v>35</v>
      </c>
      <c r="M17" s="130" t="s">
        <v>36</v>
      </c>
      <c r="N17" s="130" t="s">
        <v>37</v>
      </c>
      <c r="O17" s="130" t="s">
        <v>38</v>
      </c>
      <c r="P17" s="130" t="s">
        <v>39</v>
      </c>
      <c r="Q17" s="130" t="s">
        <v>40</v>
      </c>
      <c r="R17" s="130" t="s">
        <v>41</v>
      </c>
      <c r="S17" s="59" t="s">
        <v>60</v>
      </c>
    </row>
    <row r="18" spans="1:19" ht="18" customHeight="1">
      <c r="A18" s="354"/>
      <c r="B18" s="434"/>
      <c r="C18" s="444"/>
      <c r="D18" s="439"/>
      <c r="E18" s="452"/>
      <c r="F18" s="452"/>
      <c r="G18" s="452"/>
      <c r="H18" s="119" t="s">
        <v>146</v>
      </c>
      <c r="I18" s="119"/>
      <c r="J18" s="119"/>
      <c r="K18" s="119"/>
      <c r="L18" s="119"/>
      <c r="M18" s="119"/>
      <c r="N18" s="119"/>
      <c r="O18" s="119"/>
      <c r="P18" s="119"/>
      <c r="Q18" s="119"/>
      <c r="R18" s="119"/>
      <c r="S18" s="449"/>
    </row>
    <row r="19" spans="1:19" ht="18" customHeight="1">
      <c r="A19" s="356"/>
      <c r="B19" s="435"/>
      <c r="C19" s="445"/>
      <c r="D19" s="440"/>
      <c r="E19" s="453"/>
      <c r="F19" s="453"/>
      <c r="G19" s="453"/>
      <c r="H19" s="120" t="s">
        <v>51</v>
      </c>
      <c r="I19" s="121"/>
      <c r="J19" s="121"/>
      <c r="K19" s="121"/>
      <c r="L19" s="121"/>
      <c r="M19" s="121"/>
      <c r="N19" s="121"/>
      <c r="O19" s="121"/>
      <c r="P19" s="121"/>
      <c r="Q19" s="121"/>
      <c r="R19" s="121"/>
      <c r="S19" s="451"/>
    </row>
    <row r="20" spans="1:19" ht="18" customHeight="1">
      <c r="A20" s="354"/>
      <c r="B20" s="434"/>
      <c r="C20" s="444"/>
      <c r="D20" s="439"/>
      <c r="E20" s="452"/>
      <c r="F20" s="452"/>
      <c r="G20" s="452"/>
      <c r="H20" s="119" t="s">
        <v>146</v>
      </c>
      <c r="I20" s="119"/>
      <c r="J20" s="119"/>
      <c r="K20" s="119"/>
      <c r="L20" s="119"/>
      <c r="M20" s="119"/>
      <c r="N20" s="119"/>
      <c r="O20" s="119"/>
      <c r="P20" s="119"/>
      <c r="Q20" s="119"/>
      <c r="R20" s="119"/>
      <c r="S20" s="449"/>
    </row>
    <row r="21" spans="1:19" ht="18" customHeight="1">
      <c r="A21" s="356"/>
      <c r="B21" s="435"/>
      <c r="C21" s="445"/>
      <c r="D21" s="440"/>
      <c r="E21" s="453"/>
      <c r="F21" s="453"/>
      <c r="G21" s="453"/>
      <c r="H21" s="120" t="s">
        <v>51</v>
      </c>
      <c r="I21" s="121"/>
      <c r="J21" s="121"/>
      <c r="K21" s="121"/>
      <c r="L21" s="121"/>
      <c r="M21" s="121"/>
      <c r="N21" s="121"/>
      <c r="O21" s="121"/>
      <c r="P21" s="121"/>
      <c r="Q21" s="121"/>
      <c r="R21" s="121"/>
      <c r="S21" s="451"/>
    </row>
    <row r="22" spans="1:19" ht="18" customHeight="1">
      <c r="A22" s="354"/>
      <c r="B22" s="434"/>
      <c r="C22" s="444"/>
      <c r="D22" s="439"/>
      <c r="E22" s="452"/>
      <c r="F22" s="452"/>
      <c r="G22" s="452"/>
      <c r="H22" s="119" t="s">
        <v>146</v>
      </c>
      <c r="I22" s="119"/>
      <c r="J22" s="119"/>
      <c r="K22" s="119"/>
      <c r="L22" s="119"/>
      <c r="M22" s="119"/>
      <c r="N22" s="119"/>
      <c r="O22" s="119"/>
      <c r="P22" s="119"/>
      <c r="Q22" s="119"/>
      <c r="R22" s="119"/>
      <c r="S22" s="449"/>
    </row>
    <row r="23" spans="1:19" ht="18" customHeight="1">
      <c r="A23" s="356"/>
      <c r="B23" s="435"/>
      <c r="C23" s="445"/>
      <c r="D23" s="440"/>
      <c r="E23" s="453"/>
      <c r="F23" s="453"/>
      <c r="G23" s="453"/>
      <c r="H23" s="121" t="s">
        <v>51</v>
      </c>
      <c r="I23" s="121"/>
      <c r="J23" s="121"/>
      <c r="K23" s="121"/>
      <c r="L23" s="121"/>
      <c r="M23" s="121"/>
      <c r="N23" s="121"/>
      <c r="O23" s="121"/>
      <c r="P23" s="121"/>
      <c r="Q23" s="121"/>
      <c r="R23" s="121"/>
      <c r="S23" s="451"/>
    </row>
    <row r="24" spans="1:19" ht="18" customHeight="1">
      <c r="A24" s="434" t="s">
        <v>142</v>
      </c>
      <c r="B24" s="434"/>
      <c r="C24" s="444"/>
      <c r="D24" s="439"/>
      <c r="E24" s="452"/>
      <c r="F24" s="452"/>
      <c r="G24" s="452"/>
      <c r="H24" s="148" t="s">
        <v>146</v>
      </c>
      <c r="I24" s="67">
        <f>SUM(I18,I20,I22)</f>
        <v>0</v>
      </c>
      <c r="J24" s="67">
        <f t="shared" ref="J24:R25" si="6">SUM(J18,J20,J22)</f>
        <v>0</v>
      </c>
      <c r="K24" s="67">
        <f t="shared" si="6"/>
        <v>0</v>
      </c>
      <c r="L24" s="67">
        <f t="shared" si="6"/>
        <v>0</v>
      </c>
      <c r="M24" s="67">
        <f t="shared" si="6"/>
        <v>0</v>
      </c>
      <c r="N24" s="67">
        <f t="shared" si="6"/>
        <v>0</v>
      </c>
      <c r="O24" s="67">
        <f t="shared" si="6"/>
        <v>0</v>
      </c>
      <c r="P24" s="67">
        <f t="shared" si="6"/>
        <v>0</v>
      </c>
      <c r="Q24" s="67">
        <f t="shared" si="6"/>
        <v>0</v>
      </c>
      <c r="R24" s="67">
        <f t="shared" si="6"/>
        <v>0</v>
      </c>
      <c r="S24" s="449"/>
    </row>
    <row r="25" spans="1:19" ht="18" customHeight="1">
      <c r="A25" s="435"/>
      <c r="B25" s="435"/>
      <c r="C25" s="445"/>
      <c r="D25" s="440"/>
      <c r="E25" s="453"/>
      <c r="F25" s="453"/>
      <c r="G25" s="453"/>
      <c r="H25" s="150" t="s">
        <v>51</v>
      </c>
      <c r="I25" s="68">
        <f>SUM(I19,I21,I23)</f>
        <v>0</v>
      </c>
      <c r="J25" s="68">
        <f t="shared" si="6"/>
        <v>0</v>
      </c>
      <c r="K25" s="68">
        <f t="shared" si="6"/>
        <v>0</v>
      </c>
      <c r="L25" s="68">
        <f t="shared" si="6"/>
        <v>0</v>
      </c>
      <c r="M25" s="68">
        <f t="shared" si="6"/>
        <v>0</v>
      </c>
      <c r="N25" s="68">
        <f t="shared" si="6"/>
        <v>0</v>
      </c>
      <c r="O25" s="68">
        <f t="shared" si="6"/>
        <v>0</v>
      </c>
      <c r="P25" s="68">
        <f t="shared" si="6"/>
        <v>0</v>
      </c>
      <c r="Q25" s="68">
        <f t="shared" si="6"/>
        <v>0</v>
      </c>
      <c r="R25" s="68">
        <f t="shared" si="6"/>
        <v>0</v>
      </c>
      <c r="S25" s="451"/>
    </row>
    <row r="27" spans="1:19" ht="24.75" customHeight="1">
      <c r="A27" s="381" t="s">
        <v>147</v>
      </c>
      <c r="B27" s="452"/>
      <c r="C27" s="452"/>
      <c r="D27" s="461"/>
      <c r="E27" s="452"/>
      <c r="F27" s="452"/>
      <c r="G27" s="452"/>
      <c r="H27" s="148" t="s">
        <v>51</v>
      </c>
      <c r="I27" s="67">
        <f>I13+I25</f>
        <v>0</v>
      </c>
      <c r="J27" s="67">
        <f t="shared" ref="J27:R27" si="7">J13+J25</f>
        <v>0</v>
      </c>
      <c r="K27" s="67">
        <f t="shared" si="7"/>
        <v>0</v>
      </c>
      <c r="L27" s="67">
        <f t="shared" si="7"/>
        <v>0</v>
      </c>
      <c r="M27" s="67">
        <f t="shared" si="7"/>
        <v>0</v>
      </c>
      <c r="N27" s="67">
        <f t="shared" si="7"/>
        <v>0</v>
      </c>
      <c r="O27" s="67">
        <f t="shared" si="7"/>
        <v>0</v>
      </c>
      <c r="P27" s="67">
        <f t="shared" si="7"/>
        <v>0</v>
      </c>
      <c r="Q27" s="67">
        <f t="shared" si="7"/>
        <v>0</v>
      </c>
      <c r="R27" s="67">
        <f t="shared" si="7"/>
        <v>0</v>
      </c>
      <c r="S27" s="459"/>
    </row>
    <row r="28" spans="1:19" ht="24.75" customHeight="1">
      <c r="A28" s="382"/>
      <c r="B28" s="453"/>
      <c r="C28" s="453"/>
      <c r="D28" s="462"/>
      <c r="E28" s="453"/>
      <c r="F28" s="453"/>
      <c r="G28" s="453"/>
      <c r="H28" s="150" t="s">
        <v>52</v>
      </c>
      <c r="I28" s="68">
        <f>I14</f>
        <v>0</v>
      </c>
      <c r="J28" s="68">
        <f t="shared" ref="J28:R28" si="8">J14</f>
        <v>0</v>
      </c>
      <c r="K28" s="68">
        <f t="shared" si="8"/>
        <v>0</v>
      </c>
      <c r="L28" s="68">
        <f t="shared" si="8"/>
        <v>0</v>
      </c>
      <c r="M28" s="68">
        <f t="shared" si="8"/>
        <v>0</v>
      </c>
      <c r="N28" s="68">
        <f t="shared" si="8"/>
        <v>0</v>
      </c>
      <c r="O28" s="68">
        <f t="shared" si="8"/>
        <v>0</v>
      </c>
      <c r="P28" s="68">
        <f t="shared" si="8"/>
        <v>0</v>
      </c>
      <c r="Q28" s="68">
        <f t="shared" si="8"/>
        <v>0</v>
      </c>
      <c r="R28" s="68">
        <f t="shared" si="8"/>
        <v>0</v>
      </c>
      <c r="S28" s="460"/>
    </row>
    <row r="30" spans="1:19" s="61" customFormat="1" ht="17.25" customHeight="1">
      <c r="A30" s="131" t="s">
        <v>197</v>
      </c>
      <c r="B30" s="132"/>
      <c r="C30" s="132"/>
      <c r="D30" s="132"/>
      <c r="E30" s="132"/>
      <c r="F30" s="132"/>
      <c r="G30" s="132"/>
      <c r="H30" s="132"/>
      <c r="I30" s="132"/>
      <c r="J30" s="132"/>
      <c r="K30" s="132"/>
      <c r="L30" s="132"/>
      <c r="M30" s="132"/>
      <c r="N30" s="132"/>
      <c r="O30" s="132"/>
      <c r="P30" s="132"/>
      <c r="Q30" s="132"/>
      <c r="R30" s="132"/>
      <c r="S30" s="133"/>
    </row>
    <row r="31" spans="1:19" s="61" customFormat="1" ht="17.25" customHeight="1">
      <c r="A31" s="134" t="s">
        <v>62</v>
      </c>
      <c r="B31" s="135"/>
      <c r="C31" s="135"/>
      <c r="D31" s="135"/>
      <c r="E31" s="135"/>
      <c r="F31" s="135"/>
      <c r="G31" s="135"/>
      <c r="H31" s="135"/>
      <c r="I31" s="135"/>
      <c r="J31" s="135"/>
      <c r="K31" s="135"/>
      <c r="L31" s="135"/>
      <c r="M31" s="135"/>
      <c r="N31" s="135"/>
      <c r="O31" s="135"/>
      <c r="P31" s="135"/>
      <c r="Q31" s="135"/>
      <c r="R31" s="135"/>
      <c r="S31" s="136"/>
    </row>
    <row r="33" spans="1:19" ht="22.5" customHeight="1">
      <c r="A33" s="63" t="s">
        <v>97</v>
      </c>
      <c r="B33" s="64"/>
      <c r="C33" s="64"/>
      <c r="D33" s="64"/>
      <c r="E33" s="64"/>
      <c r="F33" s="64"/>
      <c r="G33" s="64"/>
      <c r="H33" s="64"/>
      <c r="I33" s="64"/>
      <c r="J33" s="64"/>
      <c r="K33" s="64"/>
      <c r="L33" s="64"/>
      <c r="M33" s="64"/>
      <c r="N33" s="64"/>
      <c r="O33" s="64"/>
      <c r="P33" s="64"/>
      <c r="Q33" s="64"/>
      <c r="R33" s="64"/>
      <c r="S33" s="65"/>
    </row>
    <row r="34" spans="1:19" s="53" customFormat="1" ht="63" customHeight="1">
      <c r="A34" s="59" t="s">
        <v>61</v>
      </c>
      <c r="B34" s="59" t="s">
        <v>54</v>
      </c>
      <c r="C34" s="59" t="s">
        <v>131</v>
      </c>
      <c r="D34" s="59" t="s">
        <v>127</v>
      </c>
      <c r="E34" s="59" t="s">
        <v>57</v>
      </c>
      <c r="F34" s="59" t="s">
        <v>98</v>
      </c>
      <c r="G34" s="108"/>
      <c r="H34" s="109"/>
      <c r="I34" s="35" t="s">
        <v>32</v>
      </c>
      <c r="J34" s="35" t="s">
        <v>33</v>
      </c>
      <c r="K34" s="35" t="s">
        <v>34</v>
      </c>
      <c r="L34" s="35" t="s">
        <v>35</v>
      </c>
      <c r="M34" s="35" t="s">
        <v>36</v>
      </c>
      <c r="N34" s="35" t="s">
        <v>37</v>
      </c>
      <c r="O34" s="35" t="s">
        <v>38</v>
      </c>
      <c r="P34" s="35" t="s">
        <v>39</v>
      </c>
      <c r="Q34" s="35" t="s">
        <v>40</v>
      </c>
      <c r="R34" s="35" t="s">
        <v>41</v>
      </c>
      <c r="S34" s="59" t="s">
        <v>60</v>
      </c>
    </row>
    <row r="35" spans="1:19" ht="23.25" customHeight="1">
      <c r="A35" s="354"/>
      <c r="B35" s="434"/>
      <c r="C35" s="444"/>
      <c r="D35" s="444"/>
      <c r="E35" s="463"/>
      <c r="F35" s="444"/>
      <c r="G35" s="457" t="s">
        <v>286</v>
      </c>
      <c r="H35" s="458"/>
      <c r="I35" s="119"/>
      <c r="J35" s="119"/>
      <c r="K35" s="119"/>
      <c r="L35" s="119"/>
      <c r="M35" s="119"/>
      <c r="N35" s="119"/>
      <c r="O35" s="119"/>
      <c r="P35" s="119"/>
      <c r="Q35" s="119"/>
      <c r="R35" s="119"/>
      <c r="S35" s="449"/>
    </row>
    <row r="36" spans="1:19" ht="23.25" customHeight="1">
      <c r="A36" s="355"/>
      <c r="B36" s="455"/>
      <c r="C36" s="456"/>
      <c r="D36" s="456"/>
      <c r="E36" s="464"/>
      <c r="F36" s="456"/>
      <c r="G36" s="454" t="s">
        <v>148</v>
      </c>
      <c r="H36" s="279" t="s">
        <v>280</v>
      </c>
      <c r="I36" s="120"/>
      <c r="J36" s="120"/>
      <c r="K36" s="120"/>
      <c r="L36" s="120"/>
      <c r="M36" s="120"/>
      <c r="N36" s="120"/>
      <c r="O36" s="120"/>
      <c r="P36" s="120"/>
      <c r="Q36" s="120"/>
      <c r="R36" s="120"/>
      <c r="S36" s="450"/>
    </row>
    <row r="37" spans="1:19" ht="23.25" customHeight="1">
      <c r="A37" s="355"/>
      <c r="B37" s="455"/>
      <c r="C37" s="456"/>
      <c r="D37" s="456"/>
      <c r="E37" s="464"/>
      <c r="F37" s="456"/>
      <c r="G37" s="454"/>
      <c r="H37" s="280" t="s">
        <v>52</v>
      </c>
      <c r="I37" s="120"/>
      <c r="J37" s="120"/>
      <c r="K37" s="120"/>
      <c r="L37" s="120"/>
      <c r="M37" s="120"/>
      <c r="N37" s="120"/>
      <c r="O37" s="120"/>
      <c r="P37" s="120"/>
      <c r="Q37" s="120"/>
      <c r="R37" s="120"/>
      <c r="S37" s="450"/>
    </row>
    <row r="38" spans="1:19" ht="23.25" customHeight="1">
      <c r="A38" s="356"/>
      <c r="B38" s="435"/>
      <c r="C38" s="445"/>
      <c r="D38" s="445"/>
      <c r="E38" s="465"/>
      <c r="F38" s="445"/>
      <c r="G38" s="121" t="s">
        <v>149</v>
      </c>
      <c r="H38" s="109"/>
      <c r="I38" s="121"/>
      <c r="J38" s="121"/>
      <c r="K38" s="121"/>
      <c r="L38" s="121"/>
      <c r="M38" s="121"/>
      <c r="N38" s="121"/>
      <c r="O38" s="121"/>
      <c r="P38" s="121"/>
      <c r="Q38" s="121"/>
      <c r="R38" s="121"/>
      <c r="S38" s="451"/>
    </row>
    <row r="39" spans="1:19" ht="23.25" customHeight="1">
      <c r="A39" s="354"/>
      <c r="B39" s="434"/>
      <c r="C39" s="444"/>
      <c r="D39" s="444"/>
      <c r="E39" s="463"/>
      <c r="F39" s="444"/>
      <c r="G39" s="457" t="s">
        <v>286</v>
      </c>
      <c r="H39" s="458"/>
      <c r="I39" s="119"/>
      <c r="J39" s="119"/>
      <c r="K39" s="119"/>
      <c r="L39" s="119"/>
      <c r="M39" s="119"/>
      <c r="N39" s="119"/>
      <c r="O39" s="119"/>
      <c r="P39" s="119"/>
      <c r="Q39" s="119"/>
      <c r="R39" s="119"/>
      <c r="S39" s="449"/>
    </row>
    <row r="40" spans="1:19" ht="23.25" customHeight="1">
      <c r="A40" s="355"/>
      <c r="B40" s="455"/>
      <c r="C40" s="456"/>
      <c r="D40" s="456"/>
      <c r="E40" s="464"/>
      <c r="F40" s="456"/>
      <c r="G40" s="454" t="s">
        <v>148</v>
      </c>
      <c r="H40" s="279" t="s">
        <v>280</v>
      </c>
      <c r="I40" s="120"/>
      <c r="J40" s="120"/>
      <c r="K40" s="120"/>
      <c r="L40" s="120"/>
      <c r="M40" s="120"/>
      <c r="N40" s="120"/>
      <c r="O40" s="120"/>
      <c r="P40" s="120"/>
      <c r="Q40" s="120"/>
      <c r="R40" s="120"/>
      <c r="S40" s="450"/>
    </row>
    <row r="41" spans="1:19" ht="23.25" customHeight="1">
      <c r="A41" s="355"/>
      <c r="B41" s="455"/>
      <c r="C41" s="456"/>
      <c r="D41" s="456"/>
      <c r="E41" s="464"/>
      <c r="F41" s="456"/>
      <c r="G41" s="454"/>
      <c r="H41" s="280" t="s">
        <v>52</v>
      </c>
      <c r="I41" s="120"/>
      <c r="J41" s="120"/>
      <c r="K41" s="120"/>
      <c r="L41" s="120"/>
      <c r="M41" s="120"/>
      <c r="N41" s="120"/>
      <c r="O41" s="120"/>
      <c r="P41" s="120"/>
      <c r="Q41" s="120"/>
      <c r="R41" s="120"/>
      <c r="S41" s="450"/>
    </row>
    <row r="42" spans="1:19" ht="23.25" customHeight="1">
      <c r="A42" s="356"/>
      <c r="B42" s="435"/>
      <c r="C42" s="445"/>
      <c r="D42" s="445"/>
      <c r="E42" s="465"/>
      <c r="F42" s="445"/>
      <c r="G42" s="121" t="s">
        <v>149</v>
      </c>
      <c r="H42" s="109"/>
      <c r="I42" s="121"/>
      <c r="J42" s="121"/>
      <c r="K42" s="121"/>
      <c r="L42" s="121"/>
      <c r="M42" s="121"/>
      <c r="N42" s="121"/>
      <c r="O42" s="121"/>
      <c r="P42" s="121"/>
      <c r="Q42" s="121"/>
      <c r="R42" s="121"/>
      <c r="S42" s="451"/>
    </row>
    <row r="43" spans="1:19" ht="23.25" customHeight="1">
      <c r="A43" s="354"/>
      <c r="B43" s="434"/>
      <c r="C43" s="444"/>
      <c r="D43" s="444"/>
      <c r="E43" s="463"/>
      <c r="F43" s="444"/>
      <c r="G43" s="457" t="s">
        <v>286</v>
      </c>
      <c r="H43" s="458"/>
      <c r="I43" s="119"/>
      <c r="J43" s="119"/>
      <c r="K43" s="119"/>
      <c r="L43" s="119"/>
      <c r="M43" s="119"/>
      <c r="N43" s="119"/>
      <c r="O43" s="119"/>
      <c r="P43" s="119"/>
      <c r="Q43" s="119"/>
      <c r="R43" s="119"/>
      <c r="S43" s="449"/>
    </row>
    <row r="44" spans="1:19" ht="23.25" customHeight="1">
      <c r="A44" s="355"/>
      <c r="B44" s="455"/>
      <c r="C44" s="456"/>
      <c r="D44" s="456"/>
      <c r="E44" s="464"/>
      <c r="F44" s="456"/>
      <c r="G44" s="454" t="s">
        <v>148</v>
      </c>
      <c r="H44" s="279" t="s">
        <v>280</v>
      </c>
      <c r="I44" s="120"/>
      <c r="J44" s="120"/>
      <c r="K44" s="120"/>
      <c r="L44" s="120"/>
      <c r="M44" s="120"/>
      <c r="N44" s="120"/>
      <c r="O44" s="120"/>
      <c r="P44" s="120"/>
      <c r="Q44" s="120"/>
      <c r="R44" s="120"/>
      <c r="S44" s="450"/>
    </row>
    <row r="45" spans="1:19" ht="23.25" customHeight="1">
      <c r="A45" s="355"/>
      <c r="B45" s="455"/>
      <c r="C45" s="456"/>
      <c r="D45" s="456"/>
      <c r="E45" s="464"/>
      <c r="F45" s="456"/>
      <c r="G45" s="454"/>
      <c r="H45" s="280" t="s">
        <v>52</v>
      </c>
      <c r="I45" s="120"/>
      <c r="J45" s="120"/>
      <c r="K45" s="120"/>
      <c r="L45" s="120"/>
      <c r="M45" s="120"/>
      <c r="N45" s="120"/>
      <c r="O45" s="120"/>
      <c r="P45" s="120"/>
      <c r="Q45" s="120"/>
      <c r="R45" s="120"/>
      <c r="S45" s="450"/>
    </row>
    <row r="46" spans="1:19" ht="23.25" customHeight="1">
      <c r="A46" s="356"/>
      <c r="B46" s="435"/>
      <c r="C46" s="445"/>
      <c r="D46" s="445"/>
      <c r="E46" s="465"/>
      <c r="F46" s="445"/>
      <c r="G46" s="121" t="s">
        <v>149</v>
      </c>
      <c r="H46" s="109"/>
      <c r="I46" s="121"/>
      <c r="J46" s="121"/>
      <c r="K46" s="121"/>
      <c r="L46" s="121"/>
      <c r="M46" s="121"/>
      <c r="N46" s="121"/>
      <c r="O46" s="121"/>
      <c r="P46" s="121"/>
      <c r="Q46" s="121"/>
      <c r="R46" s="121"/>
      <c r="S46" s="451"/>
    </row>
    <row r="47" spans="1:19" ht="23.25" customHeight="1">
      <c r="A47" s="381" t="s">
        <v>99</v>
      </c>
      <c r="B47" s="434"/>
      <c r="C47" s="444"/>
      <c r="D47" s="444"/>
      <c r="E47" s="463"/>
      <c r="F47" s="444"/>
      <c r="G47" s="467" t="s">
        <v>286</v>
      </c>
      <c r="H47" s="468"/>
      <c r="I47" s="67">
        <f>SUM(I35,I39,I43)</f>
        <v>0</v>
      </c>
      <c r="J47" s="67">
        <f t="shared" ref="J47:R50" si="9">SUM(J35,J39,J43)</f>
        <v>0</v>
      </c>
      <c r="K47" s="67">
        <f t="shared" si="9"/>
        <v>0</v>
      </c>
      <c r="L47" s="67">
        <f t="shared" si="9"/>
        <v>0</v>
      </c>
      <c r="M47" s="67">
        <f t="shared" si="9"/>
        <v>0</v>
      </c>
      <c r="N47" s="67">
        <f t="shared" si="9"/>
        <v>0</v>
      </c>
      <c r="O47" s="67">
        <f t="shared" si="9"/>
        <v>0</v>
      </c>
      <c r="P47" s="67">
        <f t="shared" si="9"/>
        <v>0</v>
      </c>
      <c r="Q47" s="67">
        <f t="shared" si="9"/>
        <v>0</v>
      </c>
      <c r="R47" s="67">
        <f t="shared" si="9"/>
        <v>0</v>
      </c>
      <c r="S47" s="449"/>
    </row>
    <row r="48" spans="1:19" ht="23.25" customHeight="1">
      <c r="A48" s="433"/>
      <c r="B48" s="455"/>
      <c r="C48" s="456"/>
      <c r="D48" s="456"/>
      <c r="E48" s="464"/>
      <c r="F48" s="456"/>
      <c r="G48" s="466" t="s">
        <v>148</v>
      </c>
      <c r="H48" s="283" t="s">
        <v>280</v>
      </c>
      <c r="I48" s="118">
        <f>SUM(I36,I40,I44)</f>
        <v>0</v>
      </c>
      <c r="J48" s="118">
        <f t="shared" si="9"/>
        <v>0</v>
      </c>
      <c r="K48" s="118">
        <f t="shared" si="9"/>
        <v>0</v>
      </c>
      <c r="L48" s="118">
        <f t="shared" si="9"/>
        <v>0</v>
      </c>
      <c r="M48" s="118">
        <f t="shared" si="9"/>
        <v>0</v>
      </c>
      <c r="N48" s="118">
        <f t="shared" si="9"/>
        <v>0</v>
      </c>
      <c r="O48" s="118">
        <f t="shared" si="9"/>
        <v>0</v>
      </c>
      <c r="P48" s="118">
        <f t="shared" si="9"/>
        <v>0</v>
      </c>
      <c r="Q48" s="118">
        <f t="shared" si="9"/>
        <v>0</v>
      </c>
      <c r="R48" s="118">
        <f t="shared" si="9"/>
        <v>0</v>
      </c>
      <c r="S48" s="450"/>
    </row>
    <row r="49" spans="1:19" ht="23.25" customHeight="1">
      <c r="A49" s="433"/>
      <c r="B49" s="455"/>
      <c r="C49" s="456"/>
      <c r="D49" s="456"/>
      <c r="E49" s="464"/>
      <c r="F49" s="456"/>
      <c r="G49" s="466"/>
      <c r="H49" s="281" t="s">
        <v>52</v>
      </c>
      <c r="I49" s="118">
        <f>SUM(I37,I41,I45)</f>
        <v>0</v>
      </c>
      <c r="J49" s="118">
        <f t="shared" si="9"/>
        <v>0</v>
      </c>
      <c r="K49" s="118">
        <f t="shared" si="9"/>
        <v>0</v>
      </c>
      <c r="L49" s="118">
        <f t="shared" si="9"/>
        <v>0</v>
      </c>
      <c r="M49" s="118">
        <f t="shared" si="9"/>
        <v>0</v>
      </c>
      <c r="N49" s="118">
        <f t="shared" si="9"/>
        <v>0</v>
      </c>
      <c r="O49" s="118">
        <f t="shared" si="9"/>
        <v>0</v>
      </c>
      <c r="P49" s="118">
        <f t="shared" si="9"/>
        <v>0</v>
      </c>
      <c r="Q49" s="118">
        <f t="shared" si="9"/>
        <v>0</v>
      </c>
      <c r="R49" s="118">
        <f t="shared" si="9"/>
        <v>0</v>
      </c>
      <c r="S49" s="450"/>
    </row>
    <row r="50" spans="1:19" ht="23.25" customHeight="1">
      <c r="A50" s="382"/>
      <c r="B50" s="435"/>
      <c r="C50" s="445"/>
      <c r="D50" s="445"/>
      <c r="E50" s="465"/>
      <c r="F50" s="445"/>
      <c r="G50" s="150" t="s">
        <v>149</v>
      </c>
      <c r="H50" s="109"/>
      <c r="I50" s="68">
        <f>SUM(I38,I42,I46)</f>
        <v>0</v>
      </c>
      <c r="J50" s="68">
        <f t="shared" si="9"/>
        <v>0</v>
      </c>
      <c r="K50" s="68">
        <f t="shared" si="9"/>
        <v>0</v>
      </c>
      <c r="L50" s="68">
        <f t="shared" si="9"/>
        <v>0</v>
      </c>
      <c r="M50" s="68">
        <f t="shared" si="9"/>
        <v>0</v>
      </c>
      <c r="N50" s="68">
        <f t="shared" si="9"/>
        <v>0</v>
      </c>
      <c r="O50" s="68">
        <f t="shared" si="9"/>
        <v>0</v>
      </c>
      <c r="P50" s="68">
        <f t="shared" si="9"/>
        <v>0</v>
      </c>
      <c r="Q50" s="68">
        <f t="shared" si="9"/>
        <v>0</v>
      </c>
      <c r="R50" s="68">
        <f t="shared" si="9"/>
        <v>0</v>
      </c>
      <c r="S50" s="451"/>
    </row>
    <row r="51" spans="1:19" ht="34.5" customHeight="1">
      <c r="H51" s="284" t="s">
        <v>287</v>
      </c>
      <c r="I51" s="282">
        <f>I49</f>
        <v>0</v>
      </c>
      <c r="J51" s="276">
        <f>I51+J49</f>
        <v>0</v>
      </c>
      <c r="K51" s="276">
        <f t="shared" ref="K51:R51" si="10">J51+K49</f>
        <v>0</v>
      </c>
      <c r="L51" s="276">
        <f t="shared" si="10"/>
        <v>0</v>
      </c>
      <c r="M51" s="276">
        <f t="shared" si="10"/>
        <v>0</v>
      </c>
      <c r="N51" s="276">
        <f t="shared" si="10"/>
        <v>0</v>
      </c>
      <c r="O51" s="276">
        <f t="shared" si="10"/>
        <v>0</v>
      </c>
      <c r="P51" s="276">
        <f t="shared" si="10"/>
        <v>0</v>
      </c>
      <c r="Q51" s="276">
        <f t="shared" si="10"/>
        <v>0</v>
      </c>
      <c r="R51" s="276">
        <f t="shared" si="10"/>
        <v>0</v>
      </c>
    </row>
  </sheetData>
  <mergeCells count="108">
    <mergeCell ref="G40:G41"/>
    <mergeCell ref="F43:F46"/>
    <mergeCell ref="F47:F50"/>
    <mergeCell ref="S47:S50"/>
    <mergeCell ref="E39:E42"/>
    <mergeCell ref="F39:F42"/>
    <mergeCell ref="S39:S42"/>
    <mergeCell ref="G48:G49"/>
    <mergeCell ref="G43:H43"/>
    <mergeCell ref="S43:S46"/>
    <mergeCell ref="G44:G45"/>
    <mergeCell ref="G47:H47"/>
    <mergeCell ref="G39:H39"/>
    <mergeCell ref="E47:E50"/>
    <mergeCell ref="A47:A50"/>
    <mergeCell ref="B47:B50"/>
    <mergeCell ref="C47:C50"/>
    <mergeCell ref="D47:D50"/>
    <mergeCell ref="E43:E46"/>
    <mergeCell ref="A43:A46"/>
    <mergeCell ref="B43:B46"/>
    <mergeCell ref="C43:C46"/>
    <mergeCell ref="D43:D46"/>
    <mergeCell ref="C39:C42"/>
    <mergeCell ref="D39:D42"/>
    <mergeCell ref="B27:B28"/>
    <mergeCell ref="C27:C28"/>
    <mergeCell ref="E27:E28"/>
    <mergeCell ref="F35:F38"/>
    <mergeCell ref="A39:A42"/>
    <mergeCell ref="B39:B42"/>
    <mergeCell ref="A24:A25"/>
    <mergeCell ref="B24:B25"/>
    <mergeCell ref="F22:F23"/>
    <mergeCell ref="E22:E23"/>
    <mergeCell ref="E24:E25"/>
    <mergeCell ref="F24:F25"/>
    <mergeCell ref="A22:A23"/>
    <mergeCell ref="B22:B23"/>
    <mergeCell ref="F27:F28"/>
    <mergeCell ref="D27:D28"/>
    <mergeCell ref="E35:E38"/>
    <mergeCell ref="C22:C23"/>
    <mergeCell ref="D22:D23"/>
    <mergeCell ref="D24:D25"/>
    <mergeCell ref="C24:C25"/>
    <mergeCell ref="A27:A28"/>
    <mergeCell ref="G18:G19"/>
    <mergeCell ref="S18:S19"/>
    <mergeCell ref="S24:S25"/>
    <mergeCell ref="G24:G25"/>
    <mergeCell ref="G35:H35"/>
    <mergeCell ref="S22:S23"/>
    <mergeCell ref="S27:S28"/>
    <mergeCell ref="G27:G28"/>
    <mergeCell ref="G22:G23"/>
    <mergeCell ref="E6:E8"/>
    <mergeCell ref="F6:F8"/>
    <mergeCell ref="G12:G14"/>
    <mergeCell ref="G36:G37"/>
    <mergeCell ref="S35:S38"/>
    <mergeCell ref="A35:A38"/>
    <mergeCell ref="B35:B38"/>
    <mergeCell ref="C35:C38"/>
    <mergeCell ref="D35:D38"/>
    <mergeCell ref="F18:F19"/>
    <mergeCell ref="S20:S21"/>
    <mergeCell ref="G20:G21"/>
    <mergeCell ref="E18:E19"/>
    <mergeCell ref="F3:F5"/>
    <mergeCell ref="G3:G5"/>
    <mergeCell ref="E9:E11"/>
    <mergeCell ref="F9:F11"/>
    <mergeCell ref="G9:G11"/>
    <mergeCell ref="S12:S14"/>
    <mergeCell ref="E12:E14"/>
    <mergeCell ref="C20:C21"/>
    <mergeCell ref="C3:C5"/>
    <mergeCell ref="C9:C11"/>
    <mergeCell ref="F12:F14"/>
    <mergeCell ref="S3:S5"/>
    <mergeCell ref="S6:S8"/>
    <mergeCell ref="S9:S11"/>
    <mergeCell ref="G6:G8"/>
    <mergeCell ref="E20:E21"/>
    <mergeCell ref="F20:F21"/>
    <mergeCell ref="D9:D11"/>
    <mergeCell ref="C12:C14"/>
    <mergeCell ref="D20:D21"/>
    <mergeCell ref="D18:D19"/>
    <mergeCell ref="D12:D14"/>
    <mergeCell ref="E3:E5"/>
    <mergeCell ref="D3:D5"/>
    <mergeCell ref="D6:D8"/>
    <mergeCell ref="C6:C8"/>
    <mergeCell ref="C18:C19"/>
    <mergeCell ref="A20:A21"/>
    <mergeCell ref="A12:A14"/>
    <mergeCell ref="A18:A19"/>
    <mergeCell ref="B20:B21"/>
    <mergeCell ref="B18:B19"/>
    <mergeCell ref="B12:B14"/>
    <mergeCell ref="A9:A11"/>
    <mergeCell ref="B3:B5"/>
    <mergeCell ref="B9:B11"/>
    <mergeCell ref="B6:B8"/>
    <mergeCell ref="A3:A5"/>
    <mergeCell ref="A6:A8"/>
  </mergeCells>
  <phoneticPr fontId="15" type="noConversion"/>
  <pageMargins left="0.25" right="0.19" top="0.27" bottom="0.25" header="0.17" footer="0.16"/>
  <pageSetup paperSize="9" scale="80" orientation="landscape" r:id="rId1"/>
  <headerFooter alignWithMargins="0"/>
  <ignoredErrors>
    <ignoredError sqref="I24:R25 J13:J14 K3:R14 J3:J11 I12:I14"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20</vt:i4>
      </vt:variant>
      <vt:variant>
        <vt:lpstr>Περιοχές με ονόματα</vt:lpstr>
      </vt:variant>
      <vt:variant>
        <vt:i4>1</vt:i4>
      </vt:variant>
    </vt:vector>
  </HeadingPairs>
  <TitlesOfParts>
    <vt:vector size="21" baseType="lpstr">
      <vt:lpstr>ΟΔΗΓΙΕΣ</vt:lpstr>
      <vt:lpstr>ΚΟΣΤΟΣ</vt:lpstr>
      <vt:lpstr>ΠΛΗΡΟΤΗΤΕΣ_ΕΣΟΔΑ_ΜΟΝΑΔΑΣ</vt:lpstr>
      <vt:lpstr>ΚΟΣΤΟΣ_ΜΟΝΑΔΑΣ</vt:lpstr>
      <vt:lpstr>ΕΣΟΔΑ_ΚΟΣΤΟΣ_ΦΟΡΕΑ</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ΦΟΡΕΑ </vt:lpstr>
      <vt:lpstr>ΔΙΑΝΟΜΗ ΚΕΡΔΩΝ</vt:lpstr>
      <vt:lpstr>ΔΙΑΤ</vt:lpstr>
      <vt:lpstr>IRR</vt:lpstr>
      <vt:lpstr>ΕΜΕ 3 ΔΙΑΧΕΙΡ. ΧΡΗΣΕΩΝ</vt:lpstr>
      <vt:lpstr>ΥΦΙΣΤΑΜΕΝΗ_ΠΛΗΡΟΤΗΤΑ_ΜΟΝΑΔΑΣ</vt:lpstr>
      <vt:lpstr>ΥΦΙΣΤ_ΚΟΣΤΟΣ_ΠΑΡΟΧΗΣ ΥΠ.ΜΟΝΑΔΑΣ</vt:lpstr>
      <vt:lpstr>3ετια-ΛΜΟΣ ΕΚΜΕΤ_ΦΟΡΕΑ </vt:lpstr>
      <vt:lpstr>'ΕΜΕ 3 ΔΙΑΧΕΙΡ. ΧΡΗΣΕΩΝ'!Print_Area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jpsathas</cp:lastModifiedBy>
  <dcterms:created xsi:type="dcterms:W3CDTF">2011-04-18T08:16:20Z</dcterms:created>
  <dcterms:modified xsi:type="dcterms:W3CDTF">2022-08-02T12:09:19Z</dcterms:modified>
</cp:coreProperties>
</file>