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120" windowWidth="29040" windowHeight="15840" tabRatio="840"/>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17" l="1"/>
  <c r="C32" i="3" l="1"/>
  <c r="D32" i="3"/>
  <c r="D22" i="17"/>
  <c r="E18" i="17"/>
  <c r="F18" i="17"/>
  <c r="G18" i="17"/>
  <c r="H18" i="17"/>
  <c r="I18" i="17"/>
  <c r="J18" i="17"/>
  <c r="K18" i="17"/>
  <c r="L18" i="17"/>
  <c r="M18" i="17"/>
  <c r="D18" i="17"/>
  <c r="B15" i="17" l="1"/>
  <c r="E15" i="17" s="1"/>
  <c r="B16" i="17"/>
  <c r="G16" i="17" s="1"/>
  <c r="A18" i="17"/>
  <c r="D33" i="3"/>
  <c r="C33" i="3"/>
  <c r="C34" i="3"/>
  <c r="D31" i="3"/>
  <c r="C31" i="3"/>
  <c r="B17" i="17" s="1"/>
  <c r="G17" i="17" s="1"/>
  <c r="C18" i="3"/>
  <c r="C19" i="3"/>
  <c r="C36" i="3" s="1"/>
  <c r="C14" i="3"/>
  <c r="C11" i="3"/>
  <c r="C7" i="4"/>
  <c r="Q51" i="46"/>
  <c r="Q50" i="46"/>
  <c r="Q49" i="46"/>
  <c r="Q48" i="46"/>
  <c r="Q47" i="46"/>
  <c r="Q46" i="46"/>
  <c r="Q45" i="46"/>
  <c r="Q44" i="46"/>
  <c r="Q43" i="46"/>
  <c r="Q42" i="46"/>
  <c r="Q52" i="46"/>
  <c r="Q36" i="46"/>
  <c r="Q35" i="46"/>
  <c r="Q34" i="46"/>
  <c r="Q33" i="46"/>
  <c r="Q32" i="46"/>
  <c r="Q31" i="46"/>
  <c r="Q30" i="46"/>
  <c r="Q29" i="46"/>
  <c r="Q28" i="46"/>
  <c r="Q27" i="46"/>
  <c r="Q37" i="46"/>
  <c r="Q21" i="46"/>
  <c r="Q20" i="46"/>
  <c r="Q19" i="46"/>
  <c r="Q18" i="46"/>
  <c r="Q17" i="46"/>
  <c r="Q16" i="46"/>
  <c r="Q15" i="46"/>
  <c r="Q14" i="46"/>
  <c r="Q13" i="46"/>
  <c r="Q22" i="46" s="1"/>
  <c r="Q12" i="46"/>
  <c r="D39" i="15"/>
  <c r="D6" i="15"/>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1" i="40"/>
  <c r="B1" i="40" s="1"/>
  <c r="C1" i="38"/>
  <c r="B1" i="38" s="1"/>
  <c r="D1" i="43"/>
  <c r="C1" i="43" s="1"/>
  <c r="D1" i="32"/>
  <c r="C1" i="32" s="1"/>
  <c r="D1" i="44"/>
  <c r="C1" i="44" s="1"/>
  <c r="D1" i="31"/>
  <c r="C1" i="31" s="1"/>
  <c r="C6" i="43"/>
  <c r="C20" i="43" s="1"/>
  <c r="D6" i="43"/>
  <c r="E6" i="43"/>
  <c r="C12" i="43"/>
  <c r="C14" i="43" s="1"/>
  <c r="D12" i="43"/>
  <c r="D14" i="43" s="1"/>
  <c r="E12" i="43"/>
  <c r="E14" i="43" s="1"/>
  <c r="C17" i="43"/>
  <c r="C21" i="43" s="1"/>
  <c r="D17" i="43"/>
  <c r="E17" i="43"/>
  <c r="C18" i="43"/>
  <c r="D18" i="43"/>
  <c r="E18" i="43"/>
  <c r="E21" i="43" s="1"/>
  <c r="C19" i="43"/>
  <c r="D19" i="43"/>
  <c r="E19" i="43"/>
  <c r="E20" i="43"/>
  <c r="C23" i="43"/>
  <c r="D23" i="43"/>
  <c r="E23" i="43"/>
  <c r="E27" i="43" s="1"/>
  <c r="E29" i="43" s="1"/>
  <c r="D3" i="38" s="1"/>
  <c r="C24" i="43"/>
  <c r="D24" i="43"/>
  <c r="E24" i="43"/>
  <c r="C25" i="43"/>
  <c r="C27" i="43" s="1"/>
  <c r="C29" i="43" s="1"/>
  <c r="B3" i="38" s="1"/>
  <c r="D25" i="43"/>
  <c r="E25" i="43"/>
  <c r="C26" i="43"/>
  <c r="D26" i="43"/>
  <c r="E26" i="43"/>
  <c r="D27" i="43"/>
  <c r="C6" i="32"/>
  <c r="D6" i="32"/>
  <c r="E6" i="32"/>
  <c r="E20" i="32" s="1"/>
  <c r="C12" i="32"/>
  <c r="C14" i="32" s="1"/>
  <c r="D12" i="32"/>
  <c r="D14" i="32"/>
  <c r="E12" i="32"/>
  <c r="E14" i="32" s="1"/>
  <c r="C17" i="32"/>
  <c r="D17" i="32"/>
  <c r="D21" i="32" s="1"/>
  <c r="E17" i="32"/>
  <c r="E21" i="32" s="1"/>
  <c r="C18" i="32"/>
  <c r="D18" i="32"/>
  <c r="E18" i="32"/>
  <c r="C19" i="32"/>
  <c r="D19" i="32"/>
  <c r="E19" i="32"/>
  <c r="D20" i="32"/>
  <c r="C23" i="32"/>
  <c r="C27" i="32" s="1"/>
  <c r="C29" i="32" s="1"/>
  <c r="B2" i="38" s="1"/>
  <c r="B9" i="38" s="1"/>
  <c r="B3" i="40" s="1"/>
  <c r="D23" i="32"/>
  <c r="D27" i="32" s="1"/>
  <c r="E23" i="32"/>
  <c r="C24" i="32"/>
  <c r="D24" i="32"/>
  <c r="E24" i="32"/>
  <c r="E27" i="32"/>
  <c r="C25" i="32"/>
  <c r="D25" i="32"/>
  <c r="E25" i="32"/>
  <c r="C26" i="32"/>
  <c r="D26" i="32"/>
  <c r="E26" i="32"/>
  <c r="C3" i="44"/>
  <c r="D3" i="44"/>
  <c r="E3" i="44"/>
  <c r="C4" i="44"/>
  <c r="C8" i="44" s="1"/>
  <c r="D4" i="44"/>
  <c r="E4" i="44"/>
  <c r="C5" i="44"/>
  <c r="D5" i="44"/>
  <c r="D8" i="44" s="1"/>
  <c r="E5" i="44"/>
  <c r="C6" i="44"/>
  <c r="D6" i="44"/>
  <c r="E6" i="44"/>
  <c r="C7" i="44"/>
  <c r="D7" i="44"/>
  <c r="E7" i="44"/>
  <c r="C10" i="44"/>
  <c r="D10" i="44"/>
  <c r="E10" i="44"/>
  <c r="C11" i="44"/>
  <c r="D11" i="44"/>
  <c r="D15" i="44" s="1"/>
  <c r="D16" i="44" s="1"/>
  <c r="E11" i="44"/>
  <c r="C12" i="44"/>
  <c r="D12" i="44"/>
  <c r="E12" i="44"/>
  <c r="E15" i="44" s="1"/>
  <c r="C13" i="44"/>
  <c r="D13" i="44"/>
  <c r="E13" i="44"/>
  <c r="C14" i="44"/>
  <c r="D14" i="44"/>
  <c r="E14" i="44"/>
  <c r="C20" i="44"/>
  <c r="D20" i="44"/>
  <c r="E20" i="44"/>
  <c r="C21" i="44"/>
  <c r="D21" i="44"/>
  <c r="E21" i="44"/>
  <c r="E25" i="44" s="1"/>
  <c r="C22" i="44"/>
  <c r="D22" i="44"/>
  <c r="E22" i="44"/>
  <c r="C23" i="44"/>
  <c r="C25" i="44" s="1"/>
  <c r="D23" i="44"/>
  <c r="E23" i="44"/>
  <c r="C24" i="44"/>
  <c r="D24" i="44"/>
  <c r="E24" i="44"/>
  <c r="C27" i="44"/>
  <c r="D27" i="44"/>
  <c r="E27" i="44"/>
  <c r="E32" i="44" s="1"/>
  <c r="E33" i="44" s="1"/>
  <c r="C28" i="44"/>
  <c r="D28" i="44"/>
  <c r="E28" i="44"/>
  <c r="C29" i="44"/>
  <c r="C32" i="44" s="1"/>
  <c r="C33" i="44" s="1"/>
  <c r="D29" i="44"/>
  <c r="E29" i="44"/>
  <c r="C30" i="44"/>
  <c r="D30" i="44"/>
  <c r="D32" i="44" s="1"/>
  <c r="D33" i="44" s="1"/>
  <c r="D36" i="44" s="1"/>
  <c r="C2" i="40" s="1"/>
  <c r="E30" i="44"/>
  <c r="C31" i="44"/>
  <c r="D31" i="44"/>
  <c r="E31" i="44"/>
  <c r="C8" i="31"/>
  <c r="D8" i="31"/>
  <c r="E8" i="31"/>
  <c r="C15" i="31"/>
  <c r="C16" i="31" s="1"/>
  <c r="D15" i="31"/>
  <c r="D16" i="31" s="1"/>
  <c r="E15" i="31"/>
  <c r="E16" i="31" s="1"/>
  <c r="C25" i="31"/>
  <c r="D25" i="31"/>
  <c r="E25" i="31"/>
  <c r="C32" i="31"/>
  <c r="C33" i="31"/>
  <c r="D32" i="31"/>
  <c r="D33" i="31" s="1"/>
  <c r="D35" i="31" s="1"/>
  <c r="E32" i="31"/>
  <c r="E33" i="31"/>
  <c r="B5" i="19"/>
  <c r="B15" i="19"/>
  <c r="C15" i="19"/>
  <c r="D15" i="19"/>
  <c r="E15" i="19"/>
  <c r="F15" i="19"/>
  <c r="G15" i="19"/>
  <c r="H15" i="19"/>
  <c r="I15" i="19"/>
  <c r="J15" i="19"/>
  <c r="K15" i="19"/>
  <c r="L15" i="19"/>
  <c r="B19" i="19"/>
  <c r="B20" i="19"/>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L14" i="17" s="1"/>
  <c r="D30" i="17"/>
  <c r="E30" i="17"/>
  <c r="F30" i="17"/>
  <c r="G30" i="17"/>
  <c r="H30" i="17"/>
  <c r="I30" i="17"/>
  <c r="J30" i="17"/>
  <c r="K30" i="17"/>
  <c r="L30" i="17"/>
  <c r="M30"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c r="J9" i="16"/>
  <c r="K9" i="16" s="1"/>
  <c r="L9" i="16" s="1"/>
  <c r="M9" i="16" s="1"/>
  <c r="N9" i="16" s="1"/>
  <c r="O9" i="16" s="1"/>
  <c r="P9" i="16" s="1"/>
  <c r="Q9" i="16"/>
  <c r="R9" i="16" s="1"/>
  <c r="I12" i="16"/>
  <c r="I13" i="16"/>
  <c r="B4" i="45"/>
  <c r="J13" i="16"/>
  <c r="K13" i="16"/>
  <c r="D4" i="45" s="1"/>
  <c r="L13" i="16"/>
  <c r="E4" i="45" s="1"/>
  <c r="M13" i="16"/>
  <c r="F4" i="45" s="1"/>
  <c r="N13" i="16"/>
  <c r="O13" i="16"/>
  <c r="H4" i="45" s="1"/>
  <c r="P13" i="16"/>
  <c r="I4" i="45" s="1"/>
  <c r="Q13" i="16"/>
  <c r="J4" i="45" s="1"/>
  <c r="R13" i="16"/>
  <c r="I14" i="16"/>
  <c r="B2" i="45"/>
  <c r="J14" i="16"/>
  <c r="C2" i="45"/>
  <c r="K14" i="16"/>
  <c r="D2" i="45"/>
  <c r="L14" i="16"/>
  <c r="L28" i="16"/>
  <c r="M14" i="16"/>
  <c r="M28" i="16"/>
  <c r="N14" i="16"/>
  <c r="G2" i="45"/>
  <c r="O14" i="16"/>
  <c r="O28" i="16" s="1"/>
  <c r="P14" i="16"/>
  <c r="P28" i="16"/>
  <c r="Q14" i="16"/>
  <c r="J2" i="45" s="1"/>
  <c r="R14" i="16"/>
  <c r="K2" i="45"/>
  <c r="I24" i="16"/>
  <c r="J24" i="16"/>
  <c r="K24" i="16"/>
  <c r="L24" i="16"/>
  <c r="M24" i="16"/>
  <c r="N24" i="16"/>
  <c r="O24" i="16"/>
  <c r="P24" i="16"/>
  <c r="Q24" i="16"/>
  <c r="R24" i="16"/>
  <c r="I25" i="16"/>
  <c r="I27" i="16"/>
  <c r="J25" i="16"/>
  <c r="J27" i="16"/>
  <c r="K25" i="16"/>
  <c r="L25" i="16"/>
  <c r="M25" i="16"/>
  <c r="M27" i="16"/>
  <c r="N25" i="16"/>
  <c r="O25" i="16"/>
  <c r="O27" i="16" s="1"/>
  <c r="P25" i="16"/>
  <c r="Q25" i="16"/>
  <c r="Q27" i="16"/>
  <c r="R25" i="16"/>
  <c r="K27" i="16"/>
  <c r="I28" i="16"/>
  <c r="Q28" i="16"/>
  <c r="I47" i="16"/>
  <c r="J47" i="16"/>
  <c r="K47" i="16"/>
  <c r="L47" i="16"/>
  <c r="M47" i="16"/>
  <c r="N47" i="16"/>
  <c r="O47" i="16"/>
  <c r="P47" i="16"/>
  <c r="Q47" i="16"/>
  <c r="R47" i="16"/>
  <c r="I48" i="16"/>
  <c r="J48" i="16"/>
  <c r="K48" i="16"/>
  <c r="L48" i="16"/>
  <c r="M48" i="16"/>
  <c r="N48" i="16"/>
  <c r="O48" i="16"/>
  <c r="P48" i="16"/>
  <c r="Q48" i="16"/>
  <c r="R48" i="16"/>
  <c r="I49" i="16"/>
  <c r="J49" i="16"/>
  <c r="K49" i="16"/>
  <c r="L49" i="16"/>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c r="F12" i="24" s="1"/>
  <c r="G12" i="24"/>
  <c r="H12" i="24" s="1"/>
  <c r="I12" i="24" s="1"/>
  <c r="D13" i="15"/>
  <c r="D18" i="15" s="1"/>
  <c r="E16" i="15"/>
  <c r="B17" i="15" s="1"/>
  <c r="D19" i="15"/>
  <c r="D46" i="15"/>
  <c r="C53" i="15" s="1"/>
  <c r="E49" i="15"/>
  <c r="B50" i="15" s="1"/>
  <c r="C57" i="15"/>
  <c r="C61" i="15"/>
  <c r="B76" i="15"/>
  <c r="C76" i="15"/>
  <c r="D76" i="15"/>
  <c r="E76" i="15"/>
  <c r="F76" i="15"/>
  <c r="G76" i="15"/>
  <c r="H76" i="15"/>
  <c r="I76" i="15"/>
  <c r="J76" i="15"/>
  <c r="K76" i="15"/>
  <c r="B77" i="15"/>
  <c r="C77" i="15"/>
  <c r="D77" i="15" s="1"/>
  <c r="E77" i="15" s="1"/>
  <c r="F77" i="15" s="1"/>
  <c r="G77" i="15" s="1"/>
  <c r="H77" i="15" s="1"/>
  <c r="I77" i="15" s="1"/>
  <c r="J77" i="15" s="1"/>
  <c r="K77" i="15" s="1"/>
  <c r="C8" i="14"/>
  <c r="C18" i="19" s="1"/>
  <c r="C19" i="19" s="1"/>
  <c r="C20" i="19" s="1"/>
  <c r="D8" i="14"/>
  <c r="E8" i="14"/>
  <c r="E18" i="19"/>
  <c r="E19" i="19"/>
  <c r="E20" i="19" s="1"/>
  <c r="F8" i="14"/>
  <c r="F18" i="19"/>
  <c r="F19" i="19"/>
  <c r="F20" i="19" s="1"/>
  <c r="G8" i="14"/>
  <c r="H8" i="14"/>
  <c r="I8" i="14"/>
  <c r="I18" i="19"/>
  <c r="I19" i="19"/>
  <c r="J8" i="14"/>
  <c r="J18" i="19"/>
  <c r="J19" i="19"/>
  <c r="J20" i="19" s="1"/>
  <c r="K8" i="14"/>
  <c r="K18" i="19" s="1"/>
  <c r="K19" i="19" s="1"/>
  <c r="K20" i="19" s="1"/>
  <c r="L8" i="14"/>
  <c r="L18" i="19"/>
  <c r="L19" i="19" s="1"/>
  <c r="L20" i="19" s="1"/>
  <c r="B9" i="11"/>
  <c r="C9" i="11"/>
  <c r="D9" i="11"/>
  <c r="D24" i="11" s="1"/>
  <c r="D9" i="13" s="1"/>
  <c r="E9" i="11"/>
  <c r="F9" i="11"/>
  <c r="G9" i="11"/>
  <c r="H9" i="11"/>
  <c r="I9" i="11"/>
  <c r="J9" i="11"/>
  <c r="K9" i="11"/>
  <c r="B21" i="11"/>
  <c r="B24" i="11" s="1"/>
  <c r="B9" i="13" s="1"/>
  <c r="C21" i="11"/>
  <c r="C24" i="11"/>
  <c r="C9" i="13" s="1"/>
  <c r="D21" i="11"/>
  <c r="E21" i="11"/>
  <c r="E24" i="11"/>
  <c r="E9" i="13"/>
  <c r="F21" i="11"/>
  <c r="F24" i="11" s="1"/>
  <c r="F9" i="13" s="1"/>
  <c r="G21" i="11"/>
  <c r="G24" i="11"/>
  <c r="G9" i="13"/>
  <c r="H21" i="11"/>
  <c r="H24" i="11" s="1"/>
  <c r="H9" i="13" s="1"/>
  <c r="I21" i="11"/>
  <c r="I24" i="11"/>
  <c r="I9" i="13" s="1"/>
  <c r="J21" i="11"/>
  <c r="J24" i="11" s="1"/>
  <c r="J9" i="13" s="1"/>
  <c r="K21" i="11"/>
  <c r="K24" i="11"/>
  <c r="K9" i="13" s="1"/>
  <c r="E3" i="10"/>
  <c r="G3" i="10"/>
  <c r="G10" i="10" s="1"/>
  <c r="I3" i="10"/>
  <c r="K3" i="10"/>
  <c r="M3" i="10"/>
  <c r="O3" i="10"/>
  <c r="O10" i="10" s="1"/>
  <c r="Q3" i="10"/>
  <c r="S3" i="10"/>
  <c r="U3" i="10"/>
  <c r="W3" i="10"/>
  <c r="E4" i="10"/>
  <c r="G4" i="10"/>
  <c r="I4" i="10"/>
  <c r="K4" i="10"/>
  <c r="M4" i="10"/>
  <c r="O4" i="10"/>
  <c r="Q4" i="10"/>
  <c r="S4" i="10"/>
  <c r="U4" i="10"/>
  <c r="W4" i="10"/>
  <c r="E5" i="10"/>
  <c r="G5" i="10"/>
  <c r="I5" i="10"/>
  <c r="K5" i="10"/>
  <c r="M5" i="10"/>
  <c r="O5" i="10"/>
  <c r="Q5" i="10"/>
  <c r="Q10" i="10" s="1"/>
  <c r="S5" i="10"/>
  <c r="S10" i="10" s="1"/>
  <c r="U5" i="10"/>
  <c r="W5" i="10"/>
  <c r="E6" i="10"/>
  <c r="G6" i="10"/>
  <c r="I6" i="10"/>
  <c r="K6" i="10"/>
  <c r="K10" i="10" s="1"/>
  <c r="M6" i="10"/>
  <c r="M10" i="10" s="1"/>
  <c r="O6" i="10"/>
  <c r="Q6" i="10"/>
  <c r="S6" i="10"/>
  <c r="U6" i="10"/>
  <c r="W6" i="10"/>
  <c r="E7" i="10"/>
  <c r="G7" i="10"/>
  <c r="I7" i="10"/>
  <c r="K7" i="10"/>
  <c r="M7" i="10"/>
  <c r="O7" i="10"/>
  <c r="Q7" i="10"/>
  <c r="S7" i="10"/>
  <c r="U7" i="10"/>
  <c r="W7" i="10"/>
  <c r="W10" i="10" s="1"/>
  <c r="W25" i="10" s="1"/>
  <c r="K8" i="13" s="1"/>
  <c r="E8" i="10"/>
  <c r="G8" i="10"/>
  <c r="I8" i="10"/>
  <c r="K8" i="10"/>
  <c r="M8" i="10"/>
  <c r="O8" i="10"/>
  <c r="Q8" i="10"/>
  <c r="S8" i="10"/>
  <c r="U8" i="10"/>
  <c r="W8" i="10"/>
  <c r="E9" i="10"/>
  <c r="G9" i="10"/>
  <c r="I9" i="10"/>
  <c r="K9" i="10"/>
  <c r="M9" i="10"/>
  <c r="O9" i="10"/>
  <c r="Q9" i="10"/>
  <c r="S9" i="10"/>
  <c r="U9" i="10"/>
  <c r="W9" i="10"/>
  <c r="D10" i="10"/>
  <c r="F10" i="10"/>
  <c r="H10" i="10"/>
  <c r="H25" i="10" s="1"/>
  <c r="J10" i="10"/>
  <c r="L10" i="10"/>
  <c r="N10" i="10"/>
  <c r="N25" i="10" s="1"/>
  <c r="P10" i="10"/>
  <c r="R10" i="10"/>
  <c r="T10" i="10"/>
  <c r="T25" i="10" s="1"/>
  <c r="V10" i="10"/>
  <c r="E14" i="10"/>
  <c r="G14" i="10"/>
  <c r="I14" i="10"/>
  <c r="I21" i="10" s="1"/>
  <c r="K14" i="10"/>
  <c r="M14" i="10"/>
  <c r="M21" i="10" s="1"/>
  <c r="O14" i="10"/>
  <c r="Q14" i="10"/>
  <c r="S14" i="10"/>
  <c r="S21" i="10" s="1"/>
  <c r="U14" i="10"/>
  <c r="W14" i="10"/>
  <c r="E15" i="10"/>
  <c r="G15" i="10"/>
  <c r="I15" i="10"/>
  <c r="K15" i="10"/>
  <c r="K21" i="10" s="1"/>
  <c r="K25" i="10" s="1"/>
  <c r="E8" i="13" s="1"/>
  <c r="M15" i="10"/>
  <c r="O15" i="10"/>
  <c r="Q15" i="10"/>
  <c r="S15" i="10"/>
  <c r="U15" i="10"/>
  <c r="W15" i="10"/>
  <c r="E16" i="10"/>
  <c r="G16" i="10"/>
  <c r="I16" i="10"/>
  <c r="K16" i="10"/>
  <c r="M16" i="10"/>
  <c r="O16" i="10"/>
  <c r="Q16" i="10"/>
  <c r="Q21" i="10" s="1"/>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G21" i="10"/>
  <c r="H21" i="10"/>
  <c r="J21" i="10"/>
  <c r="J25" i="10" s="1"/>
  <c r="L21" i="10"/>
  <c r="L25" i="10" s="1"/>
  <c r="N21" i="10"/>
  <c r="O21" i="10"/>
  <c r="O25" i="10" s="1"/>
  <c r="G8" i="13" s="1"/>
  <c r="P21" i="10"/>
  <c r="P25" i="10" s="1"/>
  <c r="R21" i="10"/>
  <c r="S25" i="10"/>
  <c r="I8" i="13" s="1"/>
  <c r="T21" i="10"/>
  <c r="V21" i="10"/>
  <c r="V25" i="10" s="1"/>
  <c r="W21" i="10"/>
  <c r="F25" i="10"/>
  <c r="R25" i="10"/>
  <c r="C8" i="12"/>
  <c r="D8" i="12"/>
  <c r="E8" i="12"/>
  <c r="F8" i="12"/>
  <c r="G8" i="12"/>
  <c r="H8" i="12"/>
  <c r="I8" i="12"/>
  <c r="J8" i="12"/>
  <c r="K8" i="12"/>
  <c r="L8" i="12"/>
  <c r="L17" i="12" s="1"/>
  <c r="C16" i="12"/>
  <c r="C17" i="12"/>
  <c r="D16" i="12"/>
  <c r="E16" i="12"/>
  <c r="F16" i="12"/>
  <c r="F17" i="12"/>
  <c r="G16" i="12"/>
  <c r="G17" i="12" s="1"/>
  <c r="H16" i="12"/>
  <c r="H17" i="12" s="1"/>
  <c r="I16" i="12"/>
  <c r="I17" i="12"/>
  <c r="J16" i="12"/>
  <c r="J17" i="12"/>
  <c r="K16" i="12"/>
  <c r="K17" i="12"/>
  <c r="L16" i="12"/>
  <c r="D17" i="12"/>
  <c r="C21" i="12"/>
  <c r="D21" i="12"/>
  <c r="E21" i="12"/>
  <c r="F21" i="12"/>
  <c r="G21" i="12"/>
  <c r="H21" i="12"/>
  <c r="I21" i="12"/>
  <c r="J21" i="12"/>
  <c r="K21" i="12"/>
  <c r="L21" i="12"/>
  <c r="C22" i="12"/>
  <c r="D22" i="12"/>
  <c r="E22" i="12"/>
  <c r="E26" i="12" s="1"/>
  <c r="F22" i="12"/>
  <c r="G22" i="12"/>
  <c r="H22" i="12"/>
  <c r="I22" i="12"/>
  <c r="J22" i="12"/>
  <c r="K22" i="12"/>
  <c r="K26" i="12" s="1"/>
  <c r="L22" i="12"/>
  <c r="C23" i="12"/>
  <c r="D23" i="12"/>
  <c r="E23" i="12"/>
  <c r="F23" i="12"/>
  <c r="G23" i="12"/>
  <c r="H23" i="12"/>
  <c r="I23" i="12"/>
  <c r="I26" i="12"/>
  <c r="J23" i="12"/>
  <c r="K23" i="12"/>
  <c r="L23" i="12"/>
  <c r="C24" i="12"/>
  <c r="D24" i="12"/>
  <c r="E24" i="12"/>
  <c r="F24" i="12"/>
  <c r="G24" i="12"/>
  <c r="H24" i="12"/>
  <c r="I24" i="12"/>
  <c r="J24" i="12"/>
  <c r="K24" i="12"/>
  <c r="L24" i="12"/>
  <c r="L26" i="12" s="1"/>
  <c r="L35" i="12" s="1"/>
  <c r="K3" i="13" s="1"/>
  <c r="C25" i="12"/>
  <c r="D25" i="12"/>
  <c r="E25" i="12"/>
  <c r="F25" i="12"/>
  <c r="F26" i="12" s="1"/>
  <c r="G25" i="12"/>
  <c r="H25" i="12"/>
  <c r="H26" i="12" s="1"/>
  <c r="I25" i="12"/>
  <c r="J25" i="12"/>
  <c r="K25" i="12"/>
  <c r="L25" i="12"/>
  <c r="D26" i="12"/>
  <c r="G26" i="12"/>
  <c r="C29" i="12"/>
  <c r="D29" i="12"/>
  <c r="E29" i="12"/>
  <c r="F29" i="12"/>
  <c r="G29" i="12"/>
  <c r="H29" i="12"/>
  <c r="I29" i="12"/>
  <c r="J29" i="12"/>
  <c r="J34" i="12" s="1"/>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D34" i="12"/>
  <c r="D35" i="12" s="1"/>
  <c r="C3" i="13" s="1"/>
  <c r="H34" i="12"/>
  <c r="H35" i="12" s="1"/>
  <c r="G3" i="13" s="1"/>
  <c r="L34" i="12"/>
  <c r="C8" i="8"/>
  <c r="D8" i="8"/>
  <c r="E8" i="8"/>
  <c r="F8" i="8"/>
  <c r="G8" i="8"/>
  <c r="H8" i="8"/>
  <c r="I8" i="8"/>
  <c r="J8" i="8"/>
  <c r="K8" i="8"/>
  <c r="K17" i="8"/>
  <c r="L8" i="8"/>
  <c r="C16" i="8"/>
  <c r="C17" i="8" s="1"/>
  <c r="D16" i="8"/>
  <c r="D17" i="8"/>
  <c r="E16" i="8"/>
  <c r="F16" i="8"/>
  <c r="G16" i="8"/>
  <c r="G17" i="8"/>
  <c r="H16" i="8"/>
  <c r="I16" i="8"/>
  <c r="J16" i="8"/>
  <c r="J17" i="8" s="1"/>
  <c r="K16" i="8"/>
  <c r="L16" i="8"/>
  <c r="L17" i="8" s="1"/>
  <c r="E17" i="8"/>
  <c r="F17" i="8"/>
  <c r="I17" i="8"/>
  <c r="C21" i="8"/>
  <c r="D21" i="8"/>
  <c r="E21" i="8"/>
  <c r="E26" i="8" s="1"/>
  <c r="F21" i="8"/>
  <c r="G21" i="8"/>
  <c r="H21" i="8"/>
  <c r="I21" i="8"/>
  <c r="J21" i="8"/>
  <c r="K21" i="8"/>
  <c r="L21" i="8"/>
  <c r="C22" i="8"/>
  <c r="C26" i="8"/>
  <c r="D22" i="8"/>
  <c r="E22" i="8"/>
  <c r="F22" i="8"/>
  <c r="G22" i="8"/>
  <c r="G26" i="8" s="1"/>
  <c r="H22" i="8"/>
  <c r="I22" i="8"/>
  <c r="J22" i="8"/>
  <c r="K22" i="8"/>
  <c r="L22" i="8"/>
  <c r="C23" i="8"/>
  <c r="D23" i="8"/>
  <c r="E23" i="8"/>
  <c r="F23" i="8"/>
  <c r="G23" i="8"/>
  <c r="H23" i="8"/>
  <c r="I23" i="8"/>
  <c r="I26" i="8" s="1"/>
  <c r="J23" i="8"/>
  <c r="K23" i="8"/>
  <c r="K26" i="8" s="1"/>
  <c r="L23" i="8"/>
  <c r="C24" i="8"/>
  <c r="D24" i="8"/>
  <c r="E24" i="8"/>
  <c r="F24" i="8"/>
  <c r="G24" i="8"/>
  <c r="H24" i="8"/>
  <c r="I24" i="8"/>
  <c r="J24" i="8"/>
  <c r="K24" i="8"/>
  <c r="L24" i="8"/>
  <c r="C25" i="8"/>
  <c r="D25" i="8"/>
  <c r="E25" i="8"/>
  <c r="F25" i="8"/>
  <c r="G25" i="8"/>
  <c r="H25" i="8"/>
  <c r="I25" i="8"/>
  <c r="J25" i="8"/>
  <c r="K25" i="8"/>
  <c r="L25" i="8"/>
  <c r="L26" i="8" s="1"/>
  <c r="C29" i="8"/>
  <c r="D29" i="8"/>
  <c r="E29" i="8"/>
  <c r="F29" i="8"/>
  <c r="G29" i="8"/>
  <c r="H29" i="8"/>
  <c r="I29" i="8"/>
  <c r="J29" i="8"/>
  <c r="K29" i="8"/>
  <c r="L29" i="8"/>
  <c r="C30" i="8"/>
  <c r="D30" i="8"/>
  <c r="D34" i="8" s="1"/>
  <c r="E30" i="8"/>
  <c r="F30" i="8"/>
  <c r="F34" i="8" s="1"/>
  <c r="G30" i="8"/>
  <c r="H30" i="8"/>
  <c r="H34" i="8" s="1"/>
  <c r="I30" i="8"/>
  <c r="J30" i="8"/>
  <c r="K30" i="8"/>
  <c r="L30" i="8"/>
  <c r="C31" i="8"/>
  <c r="D31" i="8"/>
  <c r="E31" i="8"/>
  <c r="F31" i="8"/>
  <c r="G31" i="8"/>
  <c r="H31" i="8"/>
  <c r="I31" i="8"/>
  <c r="J31" i="8"/>
  <c r="K31" i="8"/>
  <c r="L31" i="8"/>
  <c r="L34" i="8" s="1"/>
  <c r="C32" i="8"/>
  <c r="D32" i="8"/>
  <c r="E32" i="8"/>
  <c r="E34" i="8" s="1"/>
  <c r="E35" i="8" s="1"/>
  <c r="D2" i="13" s="1"/>
  <c r="F32" i="8"/>
  <c r="G32" i="8"/>
  <c r="H32" i="8"/>
  <c r="I32" i="8"/>
  <c r="J32" i="8"/>
  <c r="K32" i="8"/>
  <c r="L32" i="8"/>
  <c r="C33" i="8"/>
  <c r="D33" i="8"/>
  <c r="E33" i="8"/>
  <c r="F33" i="8"/>
  <c r="G33" i="8"/>
  <c r="H33" i="8"/>
  <c r="I33" i="8"/>
  <c r="J33" i="8"/>
  <c r="K33" i="8"/>
  <c r="L33" i="8"/>
  <c r="J34" i="8"/>
  <c r="C3" i="7"/>
  <c r="D3" i="7"/>
  <c r="E3" i="7"/>
  <c r="F3" i="7"/>
  <c r="G3" i="7"/>
  <c r="H3" i="7"/>
  <c r="I3" i="7"/>
  <c r="J3" i="7"/>
  <c r="K3" i="7"/>
  <c r="L3" i="7"/>
  <c r="C4" i="7"/>
  <c r="D4" i="7"/>
  <c r="E4" i="7"/>
  <c r="F4" i="7"/>
  <c r="G4" i="7"/>
  <c r="H4" i="7"/>
  <c r="I4" i="7"/>
  <c r="J4" i="7"/>
  <c r="K4" i="7"/>
  <c r="L4" i="7"/>
  <c r="C5" i="7"/>
  <c r="D5" i="7"/>
  <c r="E5" i="7"/>
  <c r="F5" i="7"/>
  <c r="G5" i="7"/>
  <c r="H5" i="7"/>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H11" i="7"/>
  <c r="I11" i="7"/>
  <c r="J11" i="7"/>
  <c r="K11" i="7"/>
  <c r="L11"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E15" i="7"/>
  <c r="C20" i="7"/>
  <c r="D20" i="7"/>
  <c r="E20" i="7"/>
  <c r="F20" i="7"/>
  <c r="G20" i="7"/>
  <c r="H20" i="7"/>
  <c r="I20" i="7"/>
  <c r="J20" i="7"/>
  <c r="K20" i="7"/>
  <c r="L20" i="7"/>
  <c r="C21" i="7"/>
  <c r="D21" i="7"/>
  <c r="E21" i="7"/>
  <c r="F21" i="7"/>
  <c r="G21" i="7"/>
  <c r="H21" i="7"/>
  <c r="I21" i="7"/>
  <c r="J21" i="7"/>
  <c r="K21" i="7"/>
  <c r="L21" i="7"/>
  <c r="C22" i="7"/>
  <c r="D22" i="7"/>
  <c r="E22" i="7"/>
  <c r="F22" i="7"/>
  <c r="G22" i="7"/>
  <c r="H22" i="7"/>
  <c r="I22" i="7"/>
  <c r="J22" i="7"/>
  <c r="K22" i="7"/>
  <c r="L22" i="7"/>
  <c r="C23" i="7"/>
  <c r="D23" i="7"/>
  <c r="E23" i="7"/>
  <c r="F23" i="7"/>
  <c r="G23" i="7"/>
  <c r="H23" i="7"/>
  <c r="I23" i="7"/>
  <c r="J23" i="7"/>
  <c r="K23" i="7"/>
  <c r="L23" i="7"/>
  <c r="C24" i="7"/>
  <c r="D24" i="7"/>
  <c r="D25" i="7" s="1"/>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J36" i="5" s="1"/>
  <c r="K8" i="5"/>
  <c r="L8" i="5"/>
  <c r="C15" i="5"/>
  <c r="C16" i="5"/>
  <c r="D15" i="5"/>
  <c r="E15" i="5"/>
  <c r="E16" i="5" s="1"/>
  <c r="F15" i="5"/>
  <c r="G15" i="5"/>
  <c r="H15" i="5"/>
  <c r="I15" i="5"/>
  <c r="I16" i="5" s="1"/>
  <c r="J15" i="5"/>
  <c r="J37" i="5" s="1"/>
  <c r="J38" i="5" s="1"/>
  <c r="J16" i="5"/>
  <c r="K15" i="5"/>
  <c r="K16" i="5"/>
  <c r="L15" i="5"/>
  <c r="L16" i="5" s="1"/>
  <c r="D16" i="5"/>
  <c r="G16" i="5"/>
  <c r="C25" i="5"/>
  <c r="C36" i="5"/>
  <c r="D25" i="5"/>
  <c r="E25" i="5"/>
  <c r="E36" i="5"/>
  <c r="F25" i="5"/>
  <c r="G25" i="5"/>
  <c r="H25" i="5"/>
  <c r="I25" i="5"/>
  <c r="I33" i="5" s="1"/>
  <c r="J25" i="5"/>
  <c r="K25" i="5"/>
  <c r="K36" i="5"/>
  <c r="L25" i="5"/>
  <c r="C32" i="5"/>
  <c r="C33" i="5"/>
  <c r="D32" i="5"/>
  <c r="E32" i="5"/>
  <c r="E37" i="5" s="1"/>
  <c r="E38" i="5" s="1"/>
  <c r="F32" i="5"/>
  <c r="G32" i="5"/>
  <c r="H32" i="5"/>
  <c r="H33" i="5"/>
  <c r="I32" i="5"/>
  <c r="I37" i="5" s="1"/>
  <c r="J32" i="5"/>
  <c r="K32" i="5"/>
  <c r="K33" i="5"/>
  <c r="L32" i="5"/>
  <c r="E33" i="5"/>
  <c r="J33" i="5"/>
  <c r="D36" i="5"/>
  <c r="G36" i="5"/>
  <c r="L36" i="5"/>
  <c r="C5" i="4"/>
  <c r="D5" i="4"/>
  <c r="D7" i="4" s="1"/>
  <c r="D9" i="4" s="1"/>
  <c r="E5" i="4"/>
  <c r="E7" i="4"/>
  <c r="E9" i="4" s="1"/>
  <c r="F5" i="4"/>
  <c r="F7" i="4"/>
  <c r="F9" i="4"/>
  <c r="G5" i="4"/>
  <c r="H5" i="4"/>
  <c r="H7" i="4"/>
  <c r="H9" i="4"/>
  <c r="I5" i="4"/>
  <c r="I7" i="4"/>
  <c r="I9" i="4"/>
  <c r="J5" i="4"/>
  <c r="J7" i="4" s="1"/>
  <c r="J9" i="4" s="1"/>
  <c r="K5" i="4"/>
  <c r="K7" i="4" s="1"/>
  <c r="K9" i="4" s="1"/>
  <c r="L5" i="4"/>
  <c r="L7" i="4" s="1"/>
  <c r="L9" i="4" s="1"/>
  <c r="M5" i="4"/>
  <c r="M7" i="4"/>
  <c r="M9" i="4" s="1"/>
  <c r="B7" i="4"/>
  <c r="C9" i="4"/>
  <c r="G7" i="4"/>
  <c r="G9" i="4" s="1"/>
  <c r="B8" i="4"/>
  <c r="D11" i="3"/>
  <c r="D14" i="3"/>
  <c r="D18" i="3"/>
  <c r="D19" i="3"/>
  <c r="K8" i="45"/>
  <c r="I8" i="45"/>
  <c r="G8" i="45"/>
  <c r="E8" i="45"/>
  <c r="C8" i="45"/>
  <c r="K8" i="36"/>
  <c r="J8" i="36"/>
  <c r="I8" i="36"/>
  <c r="G8" i="36"/>
  <c r="F8" i="36"/>
  <c r="E8" i="36"/>
  <c r="C8" i="36"/>
  <c r="B8" i="36"/>
  <c r="J4" i="36"/>
  <c r="I4" i="36"/>
  <c r="H4" i="36"/>
  <c r="F4" i="36"/>
  <c r="E4" i="36"/>
  <c r="D4" i="36"/>
  <c r="C4" i="36"/>
  <c r="B4" i="36"/>
  <c r="K2" i="36"/>
  <c r="J2" i="36"/>
  <c r="I2" i="36"/>
  <c r="H2" i="36"/>
  <c r="G2" i="36"/>
  <c r="F2" i="36"/>
  <c r="E2" i="36"/>
  <c r="D2" i="36"/>
  <c r="C2" i="36"/>
  <c r="B2" i="36"/>
  <c r="K16" i="18"/>
  <c r="I16" i="18"/>
  <c r="G16" i="18"/>
  <c r="E16" i="18"/>
  <c r="C16" i="18"/>
  <c r="K12" i="18"/>
  <c r="J12" i="18"/>
  <c r="I12" i="18"/>
  <c r="H12" i="18"/>
  <c r="G12" i="18"/>
  <c r="F12" i="18"/>
  <c r="E12" i="18"/>
  <c r="D12" i="18"/>
  <c r="C12" i="18"/>
  <c r="B12" i="18"/>
  <c r="L8" i="7"/>
  <c r="H8" i="7"/>
  <c r="D8" i="7"/>
  <c r="D16" i="7" s="1"/>
  <c r="I32" i="7"/>
  <c r="I33" i="7"/>
  <c r="E32" i="7"/>
  <c r="E37" i="7" s="1"/>
  <c r="I25" i="7"/>
  <c r="E25" i="7"/>
  <c r="K15" i="7"/>
  <c r="G15" i="7"/>
  <c r="C15" i="7"/>
  <c r="J32" i="7"/>
  <c r="F32" i="7"/>
  <c r="F37" i="7" s="1"/>
  <c r="J25" i="7"/>
  <c r="F25" i="7"/>
  <c r="L15" i="7"/>
  <c r="L16" i="7" s="1"/>
  <c r="H15" i="7"/>
  <c r="H16" i="7" s="1"/>
  <c r="D15" i="7"/>
  <c r="F6" i="17"/>
  <c r="G5" i="17"/>
  <c r="D25" i="44"/>
  <c r="K8" i="7"/>
  <c r="G8" i="7"/>
  <c r="C8" i="7"/>
  <c r="C36" i="7" s="1"/>
  <c r="L6" i="17"/>
  <c r="K5" i="17"/>
  <c r="E35" i="31"/>
  <c r="L6" i="16"/>
  <c r="M6" i="16" s="1"/>
  <c r="N6" i="16" s="1"/>
  <c r="O6" i="16"/>
  <c r="P6" i="16" s="1"/>
  <c r="Q6" i="16" s="1"/>
  <c r="R6" i="16" s="1"/>
  <c r="K37" i="5"/>
  <c r="K38" i="5" s="1"/>
  <c r="C37" i="5"/>
  <c r="C38" i="5" s="1"/>
  <c r="D30" i="15"/>
  <c r="D26" i="15"/>
  <c r="D22" i="15"/>
  <c r="R28" i="16"/>
  <c r="N28" i="16"/>
  <c r="J28" i="16"/>
  <c r="P27" i="16"/>
  <c r="L27" i="16"/>
  <c r="I2" i="45"/>
  <c r="E2" i="45"/>
  <c r="C4" i="45"/>
  <c r="J12" i="16"/>
  <c r="C3" i="35" s="1"/>
  <c r="M6" i="17"/>
  <c r="L5" i="17"/>
  <c r="H5" i="17"/>
  <c r="D5" i="17"/>
  <c r="H37" i="5"/>
  <c r="M5" i="17"/>
  <c r="I5" i="17"/>
  <c r="E5" i="17"/>
  <c r="C20" i="32"/>
  <c r="C21" i="32"/>
  <c r="D20" i="43"/>
  <c r="D21" i="43" s="1"/>
  <c r="D29" i="43" s="1"/>
  <c r="C3" i="38" s="1"/>
  <c r="J5" i="17"/>
  <c r="J12" i="24"/>
  <c r="K12" i="24" s="1"/>
  <c r="E8" i="44"/>
  <c r="E16" i="44" s="1"/>
  <c r="L25" i="7"/>
  <c r="L36" i="7" s="1"/>
  <c r="H25" i="7"/>
  <c r="H36" i="7" s="1"/>
  <c r="I10" i="17"/>
  <c r="E6" i="17"/>
  <c r="L32" i="7"/>
  <c r="H32" i="7"/>
  <c r="D32" i="7"/>
  <c r="D37" i="7" s="1"/>
  <c r="C25" i="7"/>
  <c r="I15" i="7"/>
  <c r="K32" i="7"/>
  <c r="C32" i="7"/>
  <c r="F15" i="7"/>
  <c r="F7" i="17"/>
  <c r="J8" i="7"/>
  <c r="J36" i="7" s="1"/>
  <c r="E8" i="7"/>
  <c r="E16" i="7" s="1"/>
  <c r="L3" i="16"/>
  <c r="K12" i="16"/>
  <c r="G25" i="10"/>
  <c r="C8" i="13"/>
  <c r="H33" i="7"/>
  <c r="I37" i="7"/>
  <c r="I20" i="19"/>
  <c r="D31" i="15"/>
  <c r="D25" i="15"/>
  <c r="D20" i="15"/>
  <c r="K28" i="16"/>
  <c r="H2" i="45"/>
  <c r="F2" i="45"/>
  <c r="D9" i="17"/>
  <c r="F16" i="5"/>
  <c r="D27" i="15"/>
  <c r="E9" i="17"/>
  <c r="C37" i="7"/>
  <c r="C38" i="7" s="1"/>
  <c r="L12" i="16"/>
  <c r="M3" i="16"/>
  <c r="M12" i="16"/>
  <c r="N3" i="16"/>
  <c r="O3" i="16"/>
  <c r="O12" i="16" s="1"/>
  <c r="N12" i="16"/>
  <c r="K10" i="17"/>
  <c r="M14" i="17"/>
  <c r="L7" i="17"/>
  <c r="I6" i="17"/>
  <c r="G6" i="17"/>
  <c r="G9" i="17"/>
  <c r="M7" i="17"/>
  <c r="H6" i="17"/>
  <c r="J7" i="17"/>
  <c r="L9" i="17"/>
  <c r="K6" i="17"/>
  <c r="K14" i="17"/>
  <c r="H10" i="17"/>
  <c r="F8" i="17"/>
  <c r="J6" i="17"/>
  <c r="G16" i="7"/>
  <c r="G8" i="17"/>
  <c r="H8" i="17"/>
  <c r="L37" i="7"/>
  <c r="L38" i="7" s="1"/>
  <c r="K2" i="18" s="1"/>
  <c r="M10" i="17" l="1"/>
  <c r="K4" i="17"/>
  <c r="G7" i="17"/>
  <c r="I7" i="17"/>
  <c r="K7" i="17"/>
  <c r="H4" i="17"/>
  <c r="L4" i="17"/>
  <c r="G10" i="17"/>
  <c r="K9" i="17"/>
  <c r="J9" i="17"/>
  <c r="D10" i="17"/>
  <c r="D7" i="17"/>
  <c r="H9" i="17"/>
  <c r="F9" i="17"/>
  <c r="I9" i="17"/>
  <c r="C20" i="3"/>
  <c r="C22" i="3" s="1"/>
  <c r="F3" i="35"/>
  <c r="D29" i="15"/>
  <c r="D23" i="15"/>
  <c r="D21" i="15"/>
  <c r="L35" i="8"/>
  <c r="C15" i="44"/>
  <c r="C16" i="44" s="1"/>
  <c r="C36" i="44" s="1"/>
  <c r="B2" i="40" s="1"/>
  <c r="B4" i="40" s="1"/>
  <c r="B8" i="40" s="1"/>
  <c r="B11" i="40" s="1"/>
  <c r="B16" i="40" s="1"/>
  <c r="B18" i="40" s="1"/>
  <c r="B20" i="40" s="1"/>
  <c r="D3" i="35"/>
  <c r="E3" i="35"/>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F33" i="7"/>
  <c r="L33" i="7"/>
  <c r="B3" i="35"/>
  <c r="G33" i="5"/>
  <c r="G37" i="5"/>
  <c r="G38" i="5" s="1"/>
  <c r="M25" i="10"/>
  <c r="F8" i="13" s="1"/>
  <c r="U10" i="10"/>
  <c r="P3" i="16"/>
  <c r="G3" i="35"/>
  <c r="H38" i="5"/>
  <c r="K16" i="7"/>
  <c r="L33" i="5"/>
  <c r="L37" i="5"/>
  <c r="L38" i="5" s="1"/>
  <c r="F36" i="5"/>
  <c r="F33" i="5"/>
  <c r="J26" i="8"/>
  <c r="J35" i="8" s="1"/>
  <c r="F26" i="8"/>
  <c r="F35" i="8" s="1"/>
  <c r="Q25" i="10"/>
  <c r="H8" i="13" s="1"/>
  <c r="C16" i="7"/>
  <c r="E33" i="7"/>
  <c r="F37" i="5"/>
  <c r="F38" i="5" s="1"/>
  <c r="I36" i="5"/>
  <c r="I38" i="5" s="1"/>
  <c r="G32" i="7"/>
  <c r="G37" i="7" s="1"/>
  <c r="K34" i="8"/>
  <c r="K35" i="8" s="1"/>
  <c r="I34" i="8"/>
  <c r="I35" i="8" s="1"/>
  <c r="H26" i="8"/>
  <c r="H35" i="8" s="1"/>
  <c r="E34" i="12"/>
  <c r="E35" i="12" s="1"/>
  <c r="E21" i="10"/>
  <c r="U21" i="10"/>
  <c r="C52" i="15"/>
  <c r="C56" i="15"/>
  <c r="C60" i="15"/>
  <c r="C64" i="15"/>
  <c r="C50" i="15"/>
  <c r="E50" i="15" s="1"/>
  <c r="C54" i="15"/>
  <c r="C58" i="15"/>
  <c r="C62" i="15"/>
  <c r="C51" i="15"/>
  <c r="C55" i="15"/>
  <c r="C59" i="15"/>
  <c r="C63" i="15"/>
  <c r="C35" i="31"/>
  <c r="H37" i="7"/>
  <c r="H38" i="7" s="1"/>
  <c r="H36" i="5"/>
  <c r="D26" i="8"/>
  <c r="I34" i="12"/>
  <c r="I35" i="12" s="1"/>
  <c r="H3" i="13" s="1"/>
  <c r="K34" i="12"/>
  <c r="K35" i="12" s="1"/>
  <c r="J3" i="13" s="1"/>
  <c r="C26" i="12"/>
  <c r="I10" i="10"/>
  <c r="I25" i="10" s="1"/>
  <c r="D8" i="13" s="1"/>
  <c r="K51" i="16"/>
  <c r="L51" i="16" s="1"/>
  <c r="M51" i="16" s="1"/>
  <c r="N51" i="16" s="1"/>
  <c r="O51" i="16" s="1"/>
  <c r="P51" i="16" s="1"/>
  <c r="Q51" i="16" s="1"/>
  <c r="R51" i="16" s="1"/>
  <c r="E29" i="32"/>
  <c r="D2" i="38" s="1"/>
  <c r="D9" i="38" s="1"/>
  <c r="D3" i="40" s="1"/>
  <c r="C33" i="7"/>
  <c r="J33" i="7"/>
  <c r="D20" i="3"/>
  <c r="D22" i="3" s="1"/>
  <c r="H16" i="5"/>
  <c r="D35" i="8"/>
  <c r="G34" i="8"/>
  <c r="G35" i="8" s="1"/>
  <c r="C34" i="8"/>
  <c r="C35" i="8" s="1"/>
  <c r="H17" i="8"/>
  <c r="G34" i="12"/>
  <c r="G35" i="12" s="1"/>
  <c r="F3" i="13" s="1"/>
  <c r="C34" i="12"/>
  <c r="F34" i="12"/>
  <c r="F35" i="12" s="1"/>
  <c r="E3" i="13" s="1"/>
  <c r="J26" i="12"/>
  <c r="J35" i="12" s="1"/>
  <c r="I3" i="13" s="1"/>
  <c r="E17" i="12"/>
  <c r="E10" i="10"/>
  <c r="D18" i="19"/>
  <c r="D19" i="19" s="1"/>
  <c r="D20" i="19" s="1"/>
  <c r="D50" i="15"/>
  <c r="D29" i="32"/>
  <c r="C2" i="38" s="1"/>
  <c r="C9" i="38" s="1"/>
  <c r="C3" i="40" s="1"/>
  <c r="C4" i="40" s="1"/>
  <c r="C8" i="40" s="1"/>
  <c r="C11" i="40" s="1"/>
  <c r="C16" i="40" s="1"/>
  <c r="C18" i="40" s="1"/>
  <c r="C20" i="40" s="1"/>
  <c r="K25" i="7"/>
  <c r="K36" i="7" s="1"/>
  <c r="K38" i="7" s="1"/>
  <c r="G25" i="7"/>
  <c r="G36" i="7" s="1"/>
  <c r="J15" i="7"/>
  <c r="F8" i="7"/>
  <c r="F36" i="7" s="1"/>
  <c r="F38" i="7" s="1"/>
  <c r="D28" i="15"/>
  <c r="D17" i="15"/>
  <c r="C17" i="15" s="1"/>
  <c r="E17" i="15" s="1"/>
  <c r="D24" i="15"/>
  <c r="D35" i="3"/>
  <c r="C35" i="3"/>
  <c r="I8" i="7"/>
  <c r="I36" i="7" s="1"/>
  <c r="I38" i="7" s="1"/>
  <c r="G2" i="18"/>
  <c r="H14" i="14"/>
  <c r="D33" i="7"/>
  <c r="D36" i="7"/>
  <c r="D38" i="7" s="1"/>
  <c r="B2" i="18"/>
  <c r="C14" i="14"/>
  <c r="E36" i="44"/>
  <c r="D2" i="40" s="1"/>
  <c r="D4" i="40" s="1"/>
  <c r="D8" i="40" s="1"/>
  <c r="D11" i="40" s="1"/>
  <c r="D16" i="40" s="1"/>
  <c r="D18" i="40" s="1"/>
  <c r="D20" i="40" s="1"/>
  <c r="G33" i="7"/>
  <c r="K33" i="7"/>
  <c r="J37" i="7"/>
  <c r="J38" i="7" s="1"/>
  <c r="J16" i="7"/>
  <c r="L14" i="14"/>
  <c r="E36" i="7"/>
  <c r="E38" i="7" s="1"/>
  <c r="B11" i="17"/>
  <c r="L16" i="17"/>
  <c r="H16" i="17"/>
  <c r="D16" i="17"/>
  <c r="J15" i="17"/>
  <c r="F15" i="17"/>
  <c r="L17" i="17"/>
  <c r="H17" i="17"/>
  <c r="D17" i="17"/>
  <c r="M16" i="17"/>
  <c r="I16" i="17"/>
  <c r="E16" i="17"/>
  <c r="K15" i="17"/>
  <c r="G15" i="17"/>
  <c r="M17" i="17"/>
  <c r="I17" i="17"/>
  <c r="E17" i="17"/>
  <c r="J16" i="17"/>
  <c r="F16" i="17"/>
  <c r="L15" i="17"/>
  <c r="H15" i="17"/>
  <c r="D15" i="17"/>
  <c r="J17" i="17"/>
  <c r="F17" i="17"/>
  <c r="K16" i="17"/>
  <c r="M15" i="17"/>
  <c r="I15" i="17"/>
  <c r="K17" i="17"/>
  <c r="D34" i="3"/>
  <c r="D36" i="3"/>
  <c r="C37" i="3"/>
  <c r="B7" i="19" s="1"/>
  <c r="B9" i="19" s="1"/>
  <c r="B10" i="19" s="1"/>
  <c r="B21" i="19" s="1"/>
  <c r="E7" i="17"/>
  <c r="L10" i="17"/>
  <c r="H11" i="17"/>
  <c r="K11" i="17"/>
  <c r="K22" i="17" s="1"/>
  <c r="K32" i="17" s="1"/>
  <c r="I20" i="18" s="1"/>
  <c r="D8" i="17"/>
  <c r="M8" i="17"/>
  <c r="J4" i="17"/>
  <c r="E4" i="17"/>
  <c r="J14" i="17"/>
  <c r="H14" i="17"/>
  <c r="F14" i="17"/>
  <c r="G14" i="17"/>
  <c r="M4" i="17"/>
  <c r="D14" i="17"/>
  <c r="J8" i="17"/>
  <c r="E8" i="17"/>
  <c r="I8" i="17"/>
  <c r="D4" i="17"/>
  <c r="L8" i="17"/>
  <c r="G4" i="17"/>
  <c r="G11" i="17" s="1"/>
  <c r="E14" i="17"/>
  <c r="I14" i="17"/>
  <c r="I4" i="17"/>
  <c r="F11" i="17"/>
  <c r="J10" i="17"/>
  <c r="E10" i="17"/>
  <c r="D37" i="3" l="1"/>
  <c r="E2" i="18"/>
  <c r="F14" i="14"/>
  <c r="B18" i="15"/>
  <c r="C18" i="15" s="1"/>
  <c r="E18" i="15" s="1"/>
  <c r="B51" i="15"/>
  <c r="D51" i="15" s="1"/>
  <c r="E51" i="15"/>
  <c r="G2" i="13"/>
  <c r="G10" i="13" s="1"/>
  <c r="H11" i="14"/>
  <c r="H16" i="14"/>
  <c r="G2" i="35" s="1"/>
  <c r="F16" i="14"/>
  <c r="E2" i="35" s="1"/>
  <c r="F11" i="14"/>
  <c r="E2" i="13"/>
  <c r="E10" i="13" s="1"/>
  <c r="C2" i="13"/>
  <c r="C10" i="13" s="1"/>
  <c r="D16" i="14"/>
  <c r="C2" i="35" s="1"/>
  <c r="D11" i="14"/>
  <c r="H22" i="17"/>
  <c r="H32" i="17" s="1"/>
  <c r="F20" i="18" s="1"/>
  <c r="B22" i="17"/>
  <c r="U25" i="10"/>
  <c r="J8" i="13" s="1"/>
  <c r="I11" i="14"/>
  <c r="H2" i="13"/>
  <c r="H10" i="13" s="1"/>
  <c r="I16" i="14"/>
  <c r="H2" i="35" s="1"/>
  <c r="J11" i="14"/>
  <c r="J16" i="14"/>
  <c r="I2" i="35" s="1"/>
  <c r="I2" i="13"/>
  <c r="I10" i="13" s="1"/>
  <c r="M12" i="24"/>
  <c r="G38" i="7"/>
  <c r="M11" i="17"/>
  <c r="I16" i="7"/>
  <c r="B2" i="13"/>
  <c r="E25" i="10"/>
  <c r="B8" i="13" s="1"/>
  <c r="C35" i="12"/>
  <c r="B3" i="13" s="1"/>
  <c r="G11" i="14"/>
  <c r="F2" i="13"/>
  <c r="F10" i="13" s="1"/>
  <c r="G16" i="14"/>
  <c r="F2" i="35" s="1"/>
  <c r="F16" i="7"/>
  <c r="D3" i="13"/>
  <c r="D10" i="13" s="1"/>
  <c r="E11" i="14"/>
  <c r="E16" i="14"/>
  <c r="D2" i="35" s="1"/>
  <c r="K16" i="14"/>
  <c r="J2" i="35" s="1"/>
  <c r="K11" i="14"/>
  <c r="J2" i="13"/>
  <c r="J10" i="13" s="1"/>
  <c r="Q3" i="16"/>
  <c r="P12" i="16"/>
  <c r="L16" i="14"/>
  <c r="K2" i="35" s="1"/>
  <c r="L11" i="14"/>
  <c r="K2" i="13"/>
  <c r="K10" i="13" s="1"/>
  <c r="J14" i="14"/>
  <c r="I2" i="18"/>
  <c r="M22" i="17"/>
  <c r="M32" i="17" s="1"/>
  <c r="K20" i="18" s="1"/>
  <c r="G22" i="17"/>
  <c r="G32" i="17" s="1"/>
  <c r="E20" i="18" s="1"/>
  <c r="H2" i="18"/>
  <c r="I14" i="14"/>
  <c r="D11" i="17"/>
  <c r="D32" i="17" s="1"/>
  <c r="B20" i="18" s="1"/>
  <c r="F22" i="17"/>
  <c r="F32" i="17" s="1"/>
  <c r="D20" i="18" s="1"/>
  <c r="D2" i="18"/>
  <c r="E14" i="14"/>
  <c r="J2" i="18"/>
  <c r="K14" i="14"/>
  <c r="C2" i="18"/>
  <c r="D14" i="14"/>
  <c r="L11" i="17"/>
  <c r="J11" i="17"/>
  <c r="J22" i="17" s="1"/>
  <c r="J32" i="17" s="1"/>
  <c r="H20" i="18" s="1"/>
  <c r="E11" i="17"/>
  <c r="I11" i="17"/>
  <c r="B19" i="15" l="1"/>
  <c r="C19" i="15" s="1"/>
  <c r="E19" i="15" s="1"/>
  <c r="F13" i="14"/>
  <c r="E3" i="18"/>
  <c r="E4" i="18" s="1"/>
  <c r="E8" i="18" s="1"/>
  <c r="E11" i="18" s="1"/>
  <c r="F12" i="14"/>
  <c r="H3" i="35"/>
  <c r="B10" i="13"/>
  <c r="H12" i="14"/>
  <c r="G3" i="18"/>
  <c r="G4" i="18" s="1"/>
  <c r="G8" i="18" s="1"/>
  <c r="G11" i="18" s="1"/>
  <c r="H13" i="14"/>
  <c r="H17" i="14" s="1"/>
  <c r="E12" i="14"/>
  <c r="E17" i="14" s="1"/>
  <c r="E13" i="14"/>
  <c r="D3" i="18"/>
  <c r="D4" i="18"/>
  <c r="D8" i="18" s="1"/>
  <c r="D11" i="18" s="1"/>
  <c r="D11" i="45" s="1"/>
  <c r="L12" i="14"/>
  <c r="L13" i="14"/>
  <c r="K3" i="18"/>
  <c r="K4" i="18" s="1"/>
  <c r="K8" i="18" s="1"/>
  <c r="K11" i="18" s="1"/>
  <c r="Q12" i="16"/>
  <c r="J3" i="35" s="1"/>
  <c r="R3" i="16"/>
  <c r="R12" i="16" s="1"/>
  <c r="C11" i="14"/>
  <c r="K3" i="35"/>
  <c r="B52" i="15"/>
  <c r="D52" i="15" s="1"/>
  <c r="E52" i="15"/>
  <c r="K17" i="14"/>
  <c r="K8" i="19" s="1"/>
  <c r="K9" i="19" s="1"/>
  <c r="K12" i="14"/>
  <c r="J3" i="18"/>
  <c r="J4" i="18" s="1"/>
  <c r="J8" i="18" s="1"/>
  <c r="J11" i="18" s="1"/>
  <c r="K13" i="14"/>
  <c r="F3" i="18"/>
  <c r="G13" i="14"/>
  <c r="G17" i="14" s="1"/>
  <c r="G12" i="14"/>
  <c r="C16" i="14"/>
  <c r="B2" i="35" s="1"/>
  <c r="F2" i="18"/>
  <c r="F4" i="18" s="1"/>
  <c r="F8" i="18" s="1"/>
  <c r="F11" i="18" s="1"/>
  <c r="G14" i="14"/>
  <c r="I3" i="18"/>
  <c r="I4" i="18" s="1"/>
  <c r="I8" i="18" s="1"/>
  <c r="I11" i="18" s="1"/>
  <c r="J13" i="14"/>
  <c r="J17" i="14" s="1"/>
  <c r="J12" i="14"/>
  <c r="I13" i="14"/>
  <c r="I17" i="14" s="1"/>
  <c r="H3" i="18"/>
  <c r="H4" i="18" s="1"/>
  <c r="H8" i="18" s="1"/>
  <c r="H11" i="18" s="1"/>
  <c r="I12" i="14"/>
  <c r="D13" i="14"/>
  <c r="D17" i="14" s="1"/>
  <c r="C3" i="18"/>
  <c r="C4" i="18" s="1"/>
  <c r="C8" i="18" s="1"/>
  <c r="C11" i="18" s="1"/>
  <c r="D12" i="14"/>
  <c r="E22" i="17"/>
  <c r="E32" i="17" s="1"/>
  <c r="C20" i="18" s="1"/>
  <c r="F4" i="19"/>
  <c r="F5" i="19" s="1"/>
  <c r="E11" i="45"/>
  <c r="K19" i="14"/>
  <c r="L22" i="17"/>
  <c r="L32" i="17" s="1"/>
  <c r="J20" i="18" s="1"/>
  <c r="E4" i="19"/>
  <c r="E5" i="19" s="1"/>
  <c r="J25" i="14"/>
  <c r="J19" i="14"/>
  <c r="I22" i="17"/>
  <c r="I32" i="17" s="1"/>
  <c r="G20" i="18" s="1"/>
  <c r="E8" i="19" l="1"/>
  <c r="E9" i="19" s="1"/>
  <c r="E19" i="14"/>
  <c r="E25" i="14"/>
  <c r="D19" i="14"/>
  <c r="D25" i="14"/>
  <c r="H11" i="45"/>
  <c r="I4" i="19"/>
  <c r="I5" i="19" s="1"/>
  <c r="I10" i="19" s="1"/>
  <c r="I21" i="19" s="1"/>
  <c r="J4" i="19"/>
  <c r="J5" i="19" s="1"/>
  <c r="I11" i="45"/>
  <c r="K4" i="19"/>
  <c r="K5" i="19" s="1"/>
  <c r="J11" i="45"/>
  <c r="H19" i="14"/>
  <c r="H25" i="14"/>
  <c r="H8" i="19"/>
  <c r="H9" i="19" s="1"/>
  <c r="C11" i="45"/>
  <c r="D4" i="19"/>
  <c r="D5" i="19" s="1"/>
  <c r="I8" i="19"/>
  <c r="I9" i="19" s="1"/>
  <c r="J8" i="19"/>
  <c r="J9" i="19" s="1"/>
  <c r="I19" i="14"/>
  <c r="I21" i="14" s="1"/>
  <c r="I25" i="14"/>
  <c r="G25" i="14"/>
  <c r="G19" i="14"/>
  <c r="L4" i="19"/>
  <c r="L5" i="19" s="1"/>
  <c r="K11" i="45"/>
  <c r="C13" i="14"/>
  <c r="C17" i="14" s="1"/>
  <c r="C12" i="14"/>
  <c r="B3" i="18"/>
  <c r="B4" i="18" s="1"/>
  <c r="B8" i="18" s="1"/>
  <c r="B11" i="18" s="1"/>
  <c r="B20" i="15"/>
  <c r="C20" i="15" s="1"/>
  <c r="E20" i="15" s="1"/>
  <c r="K25" i="14"/>
  <c r="G4" i="19"/>
  <c r="G5" i="19" s="1"/>
  <c r="F11" i="45"/>
  <c r="L17" i="14"/>
  <c r="I3" i="35"/>
  <c r="F17" i="14"/>
  <c r="E10" i="19"/>
  <c r="E21" i="19" s="1"/>
  <c r="E53" i="15"/>
  <c r="B53" i="15"/>
  <c r="D53" i="15" s="1"/>
  <c r="H4" i="19"/>
  <c r="H5" i="19" s="1"/>
  <c r="H10" i="19" s="1"/>
  <c r="H21" i="19" s="1"/>
  <c r="G11" i="45"/>
  <c r="G26" i="14"/>
  <c r="G27" i="14"/>
  <c r="E26" i="14"/>
  <c r="E27" i="14"/>
  <c r="D27" i="14"/>
  <c r="D26" i="14"/>
  <c r="K21" i="14"/>
  <c r="J27" i="14"/>
  <c r="J26" i="14"/>
  <c r="K26" i="14"/>
  <c r="K27" i="14"/>
  <c r="I27" i="14"/>
  <c r="I26" i="14"/>
  <c r="K10" i="19"/>
  <c r="K21" i="19" s="1"/>
  <c r="E21" i="14"/>
  <c r="J10" i="19"/>
  <c r="J21" i="19" s="1"/>
  <c r="C8" i="19" l="1"/>
  <c r="C9" i="19" s="1"/>
  <c r="C25" i="14"/>
  <c r="C19" i="14"/>
  <c r="D8" i="19"/>
  <c r="D9" i="19" s="1"/>
  <c r="B21" i="15"/>
  <c r="C21" i="15" s="1"/>
  <c r="E21" i="15" s="1"/>
  <c r="G21" i="14"/>
  <c r="G7" i="36"/>
  <c r="G7" i="45" s="1"/>
  <c r="B54" i="15"/>
  <c r="D54" i="15" s="1"/>
  <c r="E54" i="15"/>
  <c r="L25" i="14"/>
  <c r="L8" i="19"/>
  <c r="L9" i="19" s="1"/>
  <c r="L10" i="19" s="1"/>
  <c r="L21" i="19" s="1"/>
  <c r="L19" i="14"/>
  <c r="L21" i="14" s="1"/>
  <c r="B11" i="45"/>
  <c r="C4" i="19"/>
  <c r="C5" i="19" s="1"/>
  <c r="C10" i="19" s="1"/>
  <c r="C21" i="19" s="1"/>
  <c r="H26" i="14"/>
  <c r="H27" i="14"/>
  <c r="F19" i="14"/>
  <c r="F21" i="14" s="1"/>
  <c r="F8" i="19"/>
  <c r="F9" i="19" s="1"/>
  <c r="F10" i="19" s="1"/>
  <c r="F21" i="19" s="1"/>
  <c r="F25" i="14"/>
  <c r="G8" i="19"/>
  <c r="G9" i="19" s="1"/>
  <c r="G10" i="19"/>
  <c r="G21" i="19" s="1"/>
  <c r="J21" i="14"/>
  <c r="D10" i="19"/>
  <c r="D21" i="19" s="1"/>
  <c r="H21" i="14"/>
  <c r="H7" i="36"/>
  <c r="H7" i="45" s="1"/>
  <c r="I29" i="14"/>
  <c r="H4" i="35"/>
  <c r="H5" i="35" s="1"/>
  <c r="H6" i="35" s="1"/>
  <c r="I7" i="36"/>
  <c r="I7" i="45" s="1"/>
  <c r="J29" i="14"/>
  <c r="I4" i="35"/>
  <c r="I5" i="35" s="1"/>
  <c r="I6" i="35" s="1"/>
  <c r="G29" i="14"/>
  <c r="F4" i="35"/>
  <c r="F5" i="35" s="1"/>
  <c r="F6" i="35" s="1"/>
  <c r="D4" i="35"/>
  <c r="D5" i="35" s="1"/>
  <c r="D6" i="35" s="1"/>
  <c r="E29" i="14"/>
  <c r="D7" i="36"/>
  <c r="D7" i="45" s="1"/>
  <c r="J7" i="36"/>
  <c r="J7" i="45" s="1"/>
  <c r="J4" i="35"/>
  <c r="J5" i="35" s="1"/>
  <c r="J6" i="35" s="1"/>
  <c r="K29" i="14"/>
  <c r="D29" i="14"/>
  <c r="C4" i="35"/>
  <c r="C5" i="35" s="1"/>
  <c r="C6" i="35" s="1"/>
  <c r="B22" i="15" l="1"/>
  <c r="C22" i="15" s="1"/>
  <c r="E22" i="15"/>
  <c r="B23" i="19"/>
  <c r="L26" i="14"/>
  <c r="L27" i="14"/>
  <c r="C21" i="14"/>
  <c r="D21" i="14"/>
  <c r="B55" i="15"/>
  <c r="D55" i="15" s="1"/>
  <c r="E55" i="15"/>
  <c r="C26" i="14"/>
  <c r="C27" i="14"/>
  <c r="F27" i="14"/>
  <c r="F26" i="14"/>
  <c r="G4" i="35"/>
  <c r="G5" i="35" s="1"/>
  <c r="G6" i="35" s="1"/>
  <c r="H29" i="14"/>
  <c r="I6" i="36"/>
  <c r="I10" i="36" s="1"/>
  <c r="I14" i="18"/>
  <c r="I19" i="18" s="1"/>
  <c r="I21" i="18" s="1"/>
  <c r="I2" i="41" s="1"/>
  <c r="I6" i="45"/>
  <c r="I10" i="45" s="1"/>
  <c r="I12" i="45" s="1"/>
  <c r="H14" i="18"/>
  <c r="H19" i="18" s="1"/>
  <c r="H21" i="18" s="1"/>
  <c r="H2" i="41" s="1"/>
  <c r="H6" i="36"/>
  <c r="H10" i="36" s="1"/>
  <c r="H6" i="45"/>
  <c r="H10" i="45" s="1"/>
  <c r="H12" i="45" s="1"/>
  <c r="F14" i="18"/>
  <c r="F19" i="18" s="1"/>
  <c r="F21" i="18" s="1"/>
  <c r="F2" i="41" s="1"/>
  <c r="F6" i="36"/>
  <c r="F6" i="45"/>
  <c r="J14" i="18"/>
  <c r="J19" i="18" s="1"/>
  <c r="J21" i="18" s="1"/>
  <c r="J2" i="41" s="1"/>
  <c r="J6" i="36"/>
  <c r="J10" i="36" s="1"/>
  <c r="J6" i="45"/>
  <c r="J10" i="45" s="1"/>
  <c r="J12" i="45" s="1"/>
  <c r="C14" i="18"/>
  <c r="C19" i="18" s="1"/>
  <c r="C21" i="18" s="1"/>
  <c r="C2" i="41" s="1"/>
  <c r="C6" i="45"/>
  <c r="C6" i="36"/>
  <c r="D14" i="18"/>
  <c r="D19" i="18" s="1"/>
  <c r="D21" i="18" s="1"/>
  <c r="D2" i="41" s="1"/>
  <c r="D6" i="36"/>
  <c r="D10" i="36" s="1"/>
  <c r="D6" i="45"/>
  <c r="D10" i="45" s="1"/>
  <c r="D12" i="45" s="1"/>
  <c r="E7" i="36" l="1"/>
  <c r="E7" i="45" s="1"/>
  <c r="F29" i="14"/>
  <c r="E4" i="35"/>
  <c r="E5" i="35" s="1"/>
  <c r="E6" i="35" s="1"/>
  <c r="F7" i="36"/>
  <c r="F7" i="45" s="1"/>
  <c r="F10" i="45" s="1"/>
  <c r="F12" i="45" s="1"/>
  <c r="G6" i="45"/>
  <c r="G10" i="45" s="1"/>
  <c r="G12" i="45" s="1"/>
  <c r="G14" i="18"/>
  <c r="G19" i="18" s="1"/>
  <c r="G21" i="18" s="1"/>
  <c r="G2" i="41" s="1"/>
  <c r="G6" i="36"/>
  <c r="G10" i="36" s="1"/>
  <c r="B7" i="36"/>
  <c r="B7" i="45" s="1"/>
  <c r="C29" i="14"/>
  <c r="B4" i="35"/>
  <c r="B5" i="35" s="1"/>
  <c r="B6" i="35" s="1"/>
  <c r="C7" i="36"/>
  <c r="C7" i="45" s="1"/>
  <c r="C10" i="36"/>
  <c r="B23" i="15"/>
  <c r="C23" i="15" s="1"/>
  <c r="E23" i="15" s="1"/>
  <c r="C10" i="45"/>
  <c r="C12" i="45" s="1"/>
  <c r="E56" i="15"/>
  <c r="B56" i="15"/>
  <c r="D56" i="15" s="1"/>
  <c r="K4" i="35"/>
  <c r="K5" i="35" s="1"/>
  <c r="K6" i="35" s="1"/>
  <c r="K7" i="36"/>
  <c r="K7" i="45" s="1"/>
  <c r="L29" i="14"/>
  <c r="C12" i="41"/>
  <c r="C9" i="41"/>
  <c r="C6" i="41"/>
  <c r="C22" i="18" s="1"/>
  <c r="C23" i="18" s="1"/>
  <c r="F6" i="41"/>
  <c r="F22" i="18" s="1"/>
  <c r="F23" i="18" s="1"/>
  <c r="F12" i="41"/>
  <c r="F9" i="41"/>
  <c r="J6" i="41"/>
  <c r="J22" i="18" s="1"/>
  <c r="J23" i="18" s="1"/>
  <c r="J12" i="41"/>
  <c r="J9" i="41"/>
  <c r="I9" i="41"/>
  <c r="I6" i="41"/>
  <c r="I22" i="18" s="1"/>
  <c r="I23" i="18" s="1"/>
  <c r="I12" i="41"/>
  <c r="H6" i="41"/>
  <c r="H22" i="18" s="1"/>
  <c r="H23" i="18" s="1"/>
  <c r="H9" i="41"/>
  <c r="H12" i="41"/>
  <c r="D9" i="41"/>
  <c r="D12" i="41"/>
  <c r="D6" i="41"/>
  <c r="D22" i="18" s="1"/>
  <c r="D23" i="18" s="1"/>
  <c r="B24" i="15" l="1"/>
  <c r="C24" i="15" s="1"/>
  <c r="E24" i="15"/>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7" i="15"/>
  <c r="B57" i="15"/>
  <c r="D57" i="15" s="1"/>
  <c r="F10" i="36"/>
  <c r="B6" i="45"/>
  <c r="B10" i="45" s="1"/>
  <c r="B12" i="45" s="1"/>
  <c r="B13" i="45" s="1"/>
  <c r="B6" i="36"/>
  <c r="B10" i="36" s="1"/>
  <c r="B14" i="18"/>
  <c r="B19" i="18" s="1"/>
  <c r="B21" i="18" s="1"/>
  <c r="B2" i="41" s="1"/>
  <c r="B25" i="15" l="1"/>
  <c r="C25" i="15" s="1"/>
  <c r="E25" i="15" s="1"/>
  <c r="E58" i="15"/>
  <c r="B58" i="15"/>
  <c r="D58" i="15" s="1"/>
  <c r="E12" i="41"/>
  <c r="E9" i="41"/>
  <c r="E6" i="41"/>
  <c r="E22" i="18" s="1"/>
  <c r="E23" i="18" s="1"/>
  <c r="B4" i="41"/>
  <c r="B6" i="41"/>
  <c r="B22" i="18" s="1"/>
  <c r="B23" i="18" s="1"/>
  <c r="B12" i="41"/>
  <c r="B9" i="41"/>
  <c r="K9" i="41"/>
  <c r="K12" i="41"/>
  <c r="K6" i="41"/>
  <c r="K22" i="18" s="1"/>
  <c r="K23" i="18" s="1"/>
  <c r="B7" i="41" l="1"/>
  <c r="B14" i="41" s="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6" i="15"/>
  <c r="C26" i="15" s="1"/>
  <c r="E26" i="15" s="1"/>
  <c r="B59" i="15"/>
  <c r="D59" i="15" s="1"/>
  <c r="E59" i="15"/>
  <c r="B27" i="15" l="1"/>
  <c r="C27" i="15" s="1"/>
  <c r="E27" i="15" s="1"/>
  <c r="E60" i="15"/>
  <c r="B60" i="15"/>
  <c r="D60" i="15" s="1"/>
  <c r="B28" i="15" l="1"/>
  <c r="C28" i="15" s="1"/>
  <c r="E28" i="15" s="1"/>
  <c r="E61" i="15"/>
  <c r="B61" i="15"/>
  <c r="D61" i="15" s="1"/>
  <c r="B29" i="15" l="1"/>
  <c r="C29" i="15" s="1"/>
  <c r="E29" i="15"/>
  <c r="B62" i="15"/>
  <c r="D62" i="15" s="1"/>
  <c r="E62" i="15"/>
  <c r="B30" i="15" l="1"/>
  <c r="C30" i="15" s="1"/>
  <c r="E30" i="15" s="1"/>
  <c r="E63" i="15"/>
  <c r="B63" i="15"/>
  <c r="D63" i="15" s="1"/>
  <c r="B31" i="15" l="1"/>
  <c r="C31" i="15" s="1"/>
  <c r="E31" i="15"/>
  <c r="B64" i="15"/>
  <c r="D64" i="15" s="1"/>
  <c r="E64" i="15"/>
</calcChain>
</file>

<file path=xl/comments1.xml><?xml version="1.0" encoding="utf-8"?>
<comments xmlns="http://schemas.openxmlformats.org/spreadsheetml/2006/main">
  <authors>
    <author>Ικανοποιημένος χρήστης του MS Office</author>
  </authors>
  <commentList>
    <comment ref="D8" authorId="0">
      <text>
        <r>
          <rPr>
            <sz val="8"/>
            <color indexed="81"/>
            <rFont val="Tahoma"/>
            <family val="2"/>
            <charset val="161"/>
          </rPr>
          <t>προσοχή συμπληρώνουμε τήν διάρκεια αποπληρωμής</t>
        </r>
      </text>
    </comment>
    <comment ref="D10" authorId="0">
      <text>
        <r>
          <rPr>
            <sz val="8"/>
            <color indexed="81"/>
            <rFont val="Tahoma"/>
            <family val="2"/>
            <charset val="161"/>
          </rPr>
          <t>συμπληρώνουμε τήν περίοδο χάριτος</t>
        </r>
      </text>
    </comment>
    <comment ref="D41" authorId="0">
      <text>
        <r>
          <rPr>
            <sz val="8"/>
            <color indexed="81"/>
            <rFont val="Tahoma"/>
            <family val="2"/>
            <charset val="161"/>
          </rPr>
          <t>προσοχή συμπληρώνουμε τήν διάρκεια αποπληρωμής</t>
        </r>
      </text>
    </comment>
    <comment ref="D43" authorId="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<sst xmlns="http://schemas.openxmlformats.org/spreadsheetml/2006/main" count="1234" uniqueCount="463">
  <si>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</si>
  <si>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</si>
  <si>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</si>
  <si>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</si>
  <si>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</si>
  <si>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</si>
  <si>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</si>
  <si>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</si>
  <si>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</si>
  <si>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</si>
  <si>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</si>
  <si>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</si>
  <si>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</si>
  <si>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</si>
  <si>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</si>
  <si>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</si>
  <si>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</si>
  <si>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</si>
  <si>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</si>
  <si>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</si>
  <si>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</si>
  <si>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</si>
  <si>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</si>
  <si>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</si>
  <si>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</si>
  <si>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</si>
  <si>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</si>
  <si>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</si>
  <si>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</si>
  <si>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</si>
  <si>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</si>
  <si>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</si>
  <si>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</si>
  <si>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</si>
  <si>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</si>
  <si>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</si>
  <si>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</si>
  <si>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</si>
  <si>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</si>
  <si>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</si>
  <si>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</si>
  <si>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</si>
  <si>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</si>
  <si>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</si>
  <si>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</si>
  <si>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</si>
  <si>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</si>
  <si>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</si>
  <si>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</si>
  <si>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</si>
  <si>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</si>
  <si>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</si>
  <si>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</si>
  <si>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</si>
  <si>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</si>
  <si>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</si>
  <si>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</si>
  <si>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</si>
  <si>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</si>
  <si>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</si>
  <si>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</si>
  <si>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</si>
  <si>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</si>
  <si>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</si>
  <si>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</si>
  <si>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</si>
  <si>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</si>
  <si>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</si>
  <si>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</si>
  <si>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</si>
  <si>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</si>
  <si>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</si>
  <si>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</si>
  <si>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</si>
  <si>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</si>
  <si>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</si>
  <si>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</si>
  <si>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</si>
  <si>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</si>
  <si>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</si>
  <si>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</si>
  <si>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</si>
  <si>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</si>
  <si>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</si>
  <si>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</si>
  <si>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</si>
  <si>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</si>
  <si>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</si>
  <si>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</si>
  <si>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</si>
  <si>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</si>
  <si>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</si>
  <si>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</si>
  <si>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</si>
  <si>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</si>
  <si>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</si>
  <si>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</si>
  <si>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</si>
  <si>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</si>
  <si>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</si>
  <si>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</si>
  <si>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</si>
  <si>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</si>
  <si>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</si>
  <si>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</si>
  <si>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</si>
  <si>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</si>
  <si>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</si>
  <si>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</si>
  <si>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</si>
  <si>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</si>
  <si>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</si>
  <si>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</si>
  <si>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</si>
  <si>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</si>
  <si>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</si>
  <si>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</si>
  <si>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</si>
  <si>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</si>
  <si>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</si>
  <si>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</si>
  <si>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</si>
  <si>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</si>
  <si>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</si>
  <si>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</si>
  <si>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</si>
  <si>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</si>
  <si>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</si>
  <si>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</si>
  <si>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</si>
  <si>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</si>
  <si>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</si>
  <si>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</si>
  <si>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</si>
  <si>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</si>
  <si>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</si>
  <si>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</si>
  <si>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</si>
  <si>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</si>
  <si>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</si>
  <si>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</si>
  <si>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</si>
  <si>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</si>
  <si>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</si>
  <si>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</si>
  <si>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</si>
  <si>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</si>
  <si>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</si>
  <si>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</si>
  <si>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</si>
  <si>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</si>
  <si>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</si>
  <si>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</si>
  <si>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</si>
  <si>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</si>
  <si>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</si>
  <si>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</si>
  <si>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</si>
  <si>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</si>
  <si>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</si>
  <si>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</si>
  <si>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</si>
  <si>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</si>
  <si>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</si>
  <si>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</si>
  <si>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</si>
  <si>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</si>
  <si>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</si>
  <si>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</si>
  <si>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</si>
  <si>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</si>
  <si>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</si>
  <si>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</si>
  <si>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</si>
  <si>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</si>
  <si>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</si>
  <si>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</si>
  <si>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</si>
  <si>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</si>
  <si>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</si>
  <si>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</si>
  <si>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</si>
  <si>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</si>
  <si>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</si>
  <si>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</si>
  <si>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</si>
  <si>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</si>
  <si>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</si>
  <si>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</si>
  <si>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</si>
  <si>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</si>
  <si>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</si>
  <si>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</si>
  <si>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</si>
  <si>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</si>
  <si>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</si>
  <si>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</si>
  <si>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</si>
  <si>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</si>
  <si>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</si>
  <si>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</si>
  <si>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</si>
  <si>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</si>
  <si>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</si>
  <si>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</si>
  <si>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</si>
  <si>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</si>
  <si>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</si>
  <si>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</si>
  <si>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</si>
  <si>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</si>
  <si>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</si>
  <si>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</si>
  <si>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</si>
  <si>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</si>
  <si>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</si>
  <si>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</si>
  <si>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</si>
  <si>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</si>
  <si>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</si>
  <si>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</si>
  <si>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</si>
  <si>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</si>
  <si>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</si>
  <si>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</si>
  <si>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</si>
  <si>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</si>
  <si>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</si>
  <si>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</si>
  <si>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</si>
  <si>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</si>
  <si>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</si>
  <si>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</si>
  <si>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</si>
  <si>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</si>
  <si>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</si>
  <si>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</si>
  <si>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</si>
  <si>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</si>
  <si>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</si>
  <si>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</si>
  <si>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</si>
  <si>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</si>
  <si>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</si>
  <si>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</si>
  <si>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</si>
  <si>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</si>
  <si>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</si>
  <si>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</si>
  <si>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</si>
  <si>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</si>
  <si>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</si>
  <si>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</si>
  <si>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</si>
  <si>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</si>
  <si>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</si>
  <si>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</si>
  <si>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</si>
  <si>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</si>
  <si>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</si>
  <si>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</si>
  <si>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</si>
  <si>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</si>
  <si>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</si>
  <si>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</si>
  <si>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</si>
  <si>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</si>
  <si>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2010</t>
  </si>
  <si>
    <t>2009</t>
  </si>
  <si>
    <t>2008</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</si>
  <si>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</si>
  <si>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</si>
  <si>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</si>
  <si>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</si>
  <si>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</si>
  <si>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</si>
  <si>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</si>
  <si>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</si>
  <si>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</si>
  <si>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</si>
  <si>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</si>
  <si>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</si>
  <si>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</si>
  <si>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</si>
  <si>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</si>
  <si>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</si>
  <si>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</si>
  <si>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</si>
  <si>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</si>
  <si>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</si>
  <si>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</si>
  <si>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</si>
  <si>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</si>
  <si>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</si>
  <si>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</si>
  <si>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</si>
  <si>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</si>
  <si>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</si>
  <si>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</si>
  <si>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</si>
  <si>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</si>
  <si>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</si>
  <si>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</si>
  <si>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</si>
  <si>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</si>
  <si>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</si>
  <si>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</si>
  <si>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</si>
  <si>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</si>
  <si>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</si>
  <si>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</si>
  <si>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</si>
  <si>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</si>
  <si>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</si>
  <si>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</si>
  <si>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</si>
  <si>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</si>
  <si>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</si>
  <si>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</si>
  <si>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</si>
  <si>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</si>
  <si>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</si>
  <si>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</si>
  <si>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</si>
  <si>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</si>
  <si>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</si>
  <si>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</si>
  <si>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</si>
  <si>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</si>
  <si>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</si>
  <si>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</si>
  <si>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</si>
  <si>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</si>
  <si>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</si>
  <si>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</si>
  <si>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</si>
  <si>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</si>
  <si>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</si>
  <si>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</si>
  <si>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</si>
  <si>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</si>
  <si>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</si>
  <si>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</si>
  <si>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</si>
  <si>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</si>
  <si>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</si>
  <si>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</si>
  <si>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</si>
  <si>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</si>
  <si>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</si>
  <si>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</si>
  <si>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</si>
  <si>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</si>
  <si>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</si>
  <si>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</si>
  <si>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</si>
  <si>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</si>
  <si>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</si>
  <si>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</si>
  <si>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</si>
  <si>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</si>
  <si>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</si>
  <si>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</si>
  <si>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</si>
  <si>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</si>
  <si>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</si>
  <si>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</si>
  <si>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</si>
  <si>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</si>
  <si>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</si>
  <si>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</si>
  <si>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</si>
  <si>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</si>
  <si>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</si>
  <si>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</si>
  <si>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</si>
  <si>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</si>
  <si>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</si>
  <si>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</si>
  <si>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</si>
  <si>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</si>
  <si>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</si>
  <si>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</si>
  <si>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</si>
  <si>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</si>
  <si>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</si>
  <si>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</si>
  <si>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</si>
  <si>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</si>
  <si>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</si>
  <si>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</si>
  <si>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</si>
  <si>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</si>
  <si>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</si>
  <si>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</si>
  <si>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</si>
  <si>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</si>
  <si>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</si>
  <si>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</si>
  <si>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</si>
  <si>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</si>
  <si>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</si>
  <si>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</si>
  <si>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</si>
  <si>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</si>
  <si>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</si>
  <si>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</si>
  <si>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</si>
  <si>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</si>
  <si>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</si>
  <si>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</si>
  <si>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</si>
  <si>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</si>
  <si>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</si>
  <si>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</si>
  <si>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</si>
  <si>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</si>
  <si>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</si>
  <si>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</si>
  <si>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</si>
  <si>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</si>
  <si>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</si>
  <si>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</si>
  <si>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</si>
  <si>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</si>
  <si>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</si>
  <si>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</si>
  <si>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</si>
  <si>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</si>
  <si>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</si>
  <si>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</si>
  <si>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</si>
  <si>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</si>
  <si>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</si>
  <si>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</si>
  <si>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</si>
  <si>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</si>
  <si>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</si>
  <si>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</si>
  <si>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</si>
  <si>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</si>
  <si>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</si>
  <si>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</si>
  <si>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</si>
  <si>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</si>
  <si>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</si>
  <si>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</si>
  <si>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r>
      <t xml:space="preserve">Πίνακες Προβλέψεων Βιωσιμότητας και Απολογιστικών Στοιχείων Φορέα για επενδυτικα σχέδια </t>
    </r>
    <r>
      <rPr>
        <b/>
        <sz val="10"/>
        <color indexed="10"/>
        <rFont val="Arial Greek"/>
        <charset val="161"/>
      </rPr>
      <t>ΚΑΘΕΣΤΩΣ ΜΕΤΑΠΟΙΗΣΗ - ΕΦΟΔΙΑΣΤΙΚΗ ΑΛΥΣΙΔΑ</t>
    </r>
  </si>
  <si>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</si>
  <si>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</si>
  <si>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</si>
  <si>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</si>
  <si>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</si>
  <si>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</si>
  <si>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</si>
  <si>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</si>
  <si>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</si>
  <si>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 xml:space="preserve">ΕΠΙΛΕΞΙΜΕΣ ΔΑΠΑΝΕΣ ΠΕΡΙΦΕΡΕΙΑΚΩΝ ΕΝΙΣΧΥΣΕΩΝ  </t>
    </r>
    <r>
      <rPr>
        <b/>
        <sz val="8.5"/>
        <color indexed="10"/>
        <rFont val="Tahoma"/>
        <family val="2"/>
        <charset val="161"/>
      </rPr>
      <t>(άρθρο 6 Ν.4887/2022)</t>
    </r>
  </si>
  <si>
    <r>
      <t xml:space="preserve">Προσοχή! 
</t>
    </r>
    <r>
      <rPr>
        <b/>
        <sz val="10"/>
        <color indexed="30"/>
        <rFont val="Tahoma"/>
        <family val="2"/>
        <charset val="161"/>
      </rPr>
      <t xml:space="preserve">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 </t>
    </r>
  </si>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</sst>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0.00\ &quot;€&quot;;[Red]\-#,##0.00\ &quot;€&quot;"/>
    <numFmt numFmtId="43" formatCode="_-* #,##0.00\ _€_-;\-* #,##0.00\ _€_-;_-* &quot;-&quot;??\ _€_-;_-@_-"/>
    <numFmt numFmtId="164" formatCode="0.000%"/>
    <numFmt numFmtId="165" formatCode="#,##0_ ;[Red]\-#,##0\ "/>
    <numFmt numFmtId="166" formatCode="#,##0.0_ ;[Red]\-#,##0.0\ "/>
    <numFmt numFmtId="167" formatCode="_-* #,##0.00\ _Δ_ρ_χ_._-;\-* #,##0.00\ _Δ_ρ_χ_._-;_-* &quot;-&quot;??\ _Δ_ρ_χ_._-;_-@_-"/>
    <numFmt numFmtId="168" formatCode="_-* #,##0.00\ [$€]_-;\-* #,##0.00\ [$€]_-;_-* &quot;-&quot;??\ [$€]_-;_-@_-"/>
    <numFmt numFmtId="169" formatCode="d/m/yyyy;@"/>
    <numFmt numFmtId="170" formatCode="&quot;Διάρκεια βάρδιας:&quot;0\ &quot;ωρες&quot;"/>
    <numFmt numFmtId="171" formatCode="#,##0.000"/>
    <numFmt numFmtId="172" formatCode="0.0%"/>
    <numFmt numFmtId="173" formatCode="#,##0_ ;\-#,##0\ "/>
    <numFmt numFmtId="174" formatCode="_(* #,##0.00&quot;Δρχ&quot;_);_(* \(#,##0.00&quot;Δρχ&quot;\);_(* &quot;-&quot;??&quot;Δρχ &quot;_);_(@_)"/>
    <numFmt numFmtId="175" formatCode="0.0"/>
    <numFmt numFmtId="176" formatCode="0.000"/>
  </numFmts>
  <fonts count="61">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10"/>
      <color indexed="10"/>
      <name val="Tahoma"/>
      <family val="2"/>
      <charset val="161"/>
    </font>
    <font>
      <sz val="11"/>
      <color theme="1"/>
      <name val="Calibri"/>
      <family val="2"/>
      <charset val="161"/>
      <scheme val="minor"/>
    </font>
    <font>
      <sz val="11"/>
      <name val="Calibri"/>
      <family val="2"/>
      <charset val="161"/>
      <scheme val="minor"/>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8"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4"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7" fontId="1" fillId="0" borderId="0" applyFont="0" applyFill="0" applyBorder="0" applyAlignment="0" applyProtection="0"/>
    <xf numFmtId="0" fontId="59" fillId="0" borderId="0"/>
    <xf numFmtId="0" fontId="14" fillId="0" borderId="0"/>
    <xf numFmtId="0" fontId="24" fillId="0" borderId="0"/>
    <xf numFmtId="43" fontId="1" fillId="0" borderId="0" applyFont="0" applyFill="0" applyBorder="0" applyAlignment="0" applyProtection="0"/>
    <xf numFmtId="9" fontId="1" fillId="0" borderId="0" applyFont="0" applyFill="0" applyBorder="0" applyAlignment="0" applyProtection="0"/>
  </cellStyleXfs>
  <cellXfs count="468">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0"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Fill="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Fill="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NumberFormat="1"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NumberFormat="1" applyFont="1" applyFill="1" applyBorder="1" applyAlignment="1">
      <alignment horizontal="center" vertical="center" wrapText="1"/>
    </xf>
    <xf numFmtId="10" fontId="18" fillId="0" borderId="0" xfId="18" applyNumberFormat="1" applyFont="1" applyFill="1" applyBorder="1" applyAlignment="1">
      <alignment horizontal="center" vertical="center" wrapText="1"/>
    </xf>
    <xf numFmtId="49" fontId="17" fillId="0" borderId="0" xfId="18" applyNumberFormat="1" applyFont="1" applyFill="1" applyBorder="1" applyAlignment="1">
      <alignment vertical="center" wrapText="1"/>
    </xf>
    <xf numFmtId="49" fontId="18" fillId="0" borderId="0" xfId="18" applyNumberFormat="1" applyFont="1" applyFill="1" applyBorder="1" applyAlignment="1">
      <alignment horizontal="center" vertical="center" wrapText="1"/>
    </xf>
    <xf numFmtId="165" fontId="21" fillId="0" borderId="5" xfId="18" applyNumberFormat="1" applyFont="1" applyFill="1" applyBorder="1" applyAlignment="1">
      <alignment horizontal="right" vertical="center" shrinkToFit="1"/>
    </xf>
    <xf numFmtId="165" fontId="21" fillId="0" borderId="7" xfId="18" applyNumberFormat="1" applyFont="1" applyFill="1" applyBorder="1" applyAlignment="1">
      <alignment horizontal="right" vertical="center" shrinkToFit="1"/>
    </xf>
    <xf numFmtId="49" fontId="3" fillId="0" borderId="3" xfId="18" applyNumberFormat="1" applyFont="1" applyFill="1" applyBorder="1" applyAlignment="1">
      <alignment vertical="center" wrapText="1"/>
    </xf>
    <xf numFmtId="49" fontId="2" fillId="0" borderId="5" xfId="18" applyNumberFormat="1" applyFont="1" applyFill="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Border="1" applyAlignment="1">
      <alignment vertical="center"/>
    </xf>
    <xf numFmtId="0" fontId="2" fillId="0" borderId="0" xfId="18" applyFont="1" applyBorder="1" applyAlignment="1">
      <alignment horizontal="right" vertical="center"/>
    </xf>
    <xf numFmtId="0" fontId="2" fillId="0" borderId="0" xfId="18" applyFont="1" applyAlignment="1">
      <alignment horizontal="right" vertical="center"/>
    </xf>
    <xf numFmtId="171"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NumberFormat="1"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Font="1" applyAlignment="1">
      <alignment vertical="center"/>
    </xf>
    <xf numFmtId="166" fontId="23" fillId="0" borderId="0" xfId="15" applyNumberFormat="1" applyFont="1" applyFill="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6" fontId="18" fillId="0" borderId="0" xfId="15" applyNumberFormat="1" applyFont="1" applyFill="1" applyBorder="1" applyAlignment="1" applyProtection="1">
      <alignment vertical="center"/>
      <protection hidden="1"/>
    </xf>
    <xf numFmtId="166" fontId="18" fillId="0" borderId="0" xfId="15" applyNumberFormat="1" applyFont="1" applyFill="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6" fontId="3" fillId="3" borderId="4" xfId="16" applyNumberFormat="1" applyFont="1" applyFill="1" applyBorder="1" applyAlignment="1">
      <alignment horizontal="center" vertical="center" shrinkToFit="1"/>
    </xf>
    <xf numFmtId="165" fontId="3" fillId="3" borderId="4" xfId="16" applyNumberFormat="1" applyFont="1" applyFill="1" applyBorder="1" applyAlignment="1">
      <alignment horizontal="center" vertical="center" shrinkToFit="1"/>
    </xf>
    <xf numFmtId="165"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wrapText="1" shrinkToFit="1"/>
    </xf>
    <xf numFmtId="166" fontId="2" fillId="3" borderId="4" xfId="16" applyNumberFormat="1" applyFont="1" applyFill="1" applyBorder="1" applyAlignment="1">
      <alignment horizontal="center" vertical="center" shrinkToFit="1"/>
    </xf>
    <xf numFmtId="166"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Fill="1" applyAlignment="1">
      <alignment vertical="center"/>
    </xf>
    <xf numFmtId="0" fontId="2" fillId="0" borderId="0" xfId="19" applyFont="1" applyAlignment="1">
      <alignment vertical="center" wrapText="1"/>
    </xf>
    <xf numFmtId="0" fontId="2" fillId="0" borderId="11" xfId="19" applyFont="1" applyFill="1" applyBorder="1" applyAlignment="1">
      <alignment vertical="center"/>
    </xf>
    <xf numFmtId="169" fontId="2" fillId="0" borderId="0" xfId="19" applyNumberFormat="1" applyFont="1" applyFill="1" applyBorder="1" applyAlignment="1">
      <alignment vertical="center"/>
    </xf>
    <xf numFmtId="165" fontId="2" fillId="0" borderId="0" xfId="19" applyNumberFormat="1" applyFont="1" applyFill="1" applyBorder="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5"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Fill="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5" fontId="2" fillId="5" borderId="4" xfId="19" applyNumberFormat="1" applyFont="1" applyFill="1" applyBorder="1" applyAlignment="1">
      <alignment vertical="center" shrinkToFit="1"/>
    </xf>
    <xf numFmtId="165" fontId="3" fillId="5" borderId="14" xfId="19" applyNumberFormat="1" applyFont="1" applyFill="1" applyBorder="1" applyAlignment="1">
      <alignment vertical="center" shrinkToFit="1"/>
    </xf>
    <xf numFmtId="165" fontId="3" fillId="5" borderId="12" xfId="19" applyNumberFormat="1" applyFont="1" applyFill="1" applyBorder="1" applyAlignment="1">
      <alignment vertical="center" shrinkToFit="1"/>
    </xf>
    <xf numFmtId="165" fontId="3" fillId="5" borderId="4" xfId="19" applyNumberFormat="1" applyFont="1" applyFill="1" applyBorder="1" applyAlignment="1">
      <alignment vertical="center" shrinkToFit="1"/>
    </xf>
    <xf numFmtId="0" fontId="2" fillId="0" borderId="4" xfId="0" applyFont="1" applyFill="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165" fontId="2" fillId="0" borderId="0" xfId="19" applyNumberFormat="1" applyFont="1" applyAlignment="1">
      <alignment vertical="center" shrinkToFit="1"/>
    </xf>
    <xf numFmtId="0" fontId="3" fillId="0" borderId="4" xfId="19" applyFont="1" applyBorder="1" applyAlignment="1">
      <alignment vertical="center" wrapText="1"/>
    </xf>
    <xf numFmtId="165" fontId="2" fillId="3" borderId="4" xfId="19" applyNumberFormat="1" applyFont="1" applyFill="1" applyBorder="1" applyAlignment="1">
      <alignment vertical="center" shrinkToFit="1"/>
    </xf>
    <xf numFmtId="0" fontId="2" fillId="0" borderId="0" xfId="20" applyFont="1" applyFill="1" applyAlignment="1">
      <alignment vertical="center"/>
    </xf>
    <xf numFmtId="0" fontId="28" fillId="0" borderId="0" xfId="20" applyFont="1" applyFill="1" applyAlignment="1">
      <alignment vertical="center"/>
    </xf>
    <xf numFmtId="0" fontId="28" fillId="0" borderId="9" xfId="1" applyFont="1" applyFill="1" applyBorder="1" applyAlignment="1">
      <alignment vertical="center"/>
    </xf>
    <xf numFmtId="166" fontId="27" fillId="0" borderId="0" xfId="20" applyNumberFormat="1" applyFont="1" applyFill="1" applyAlignment="1">
      <alignment vertical="center"/>
    </xf>
    <xf numFmtId="3" fontId="18" fillId="0" borderId="9" xfId="20" applyNumberFormat="1" applyFont="1" applyFill="1" applyBorder="1" applyAlignment="1">
      <alignment vertical="center" shrinkToFit="1"/>
    </xf>
    <xf numFmtId="166" fontId="18" fillId="0" borderId="0" xfId="20" applyNumberFormat="1" applyFont="1" applyFill="1" applyAlignment="1">
      <alignment vertical="center"/>
    </xf>
    <xf numFmtId="3" fontId="17" fillId="0" borderId="9" xfId="20" applyNumberFormat="1" applyFont="1" applyFill="1" applyBorder="1" applyAlignment="1">
      <alignment vertical="center" shrinkToFit="1"/>
    </xf>
    <xf numFmtId="0" fontId="27" fillId="0" borderId="0" xfId="20" applyFont="1" applyFill="1" applyAlignment="1">
      <alignment vertical="center"/>
    </xf>
    <xf numFmtId="166"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6"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5"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2" fillId="0" borderId="4" xfId="19" applyFont="1" applyFill="1" applyBorder="1" applyAlignment="1">
      <alignment vertical="center" wrapText="1"/>
    </xf>
    <xf numFmtId="0" fontId="3" fillId="5" borderId="4" xfId="19" applyFont="1" applyFill="1" applyBorder="1" applyAlignment="1">
      <alignment vertical="center"/>
    </xf>
    <xf numFmtId="0" fontId="2" fillId="0" borderId="0" xfId="19" applyFont="1" applyAlignment="1">
      <alignment wrapText="1"/>
    </xf>
    <xf numFmtId="0" fontId="2" fillId="0" borderId="0" xfId="19" applyFont="1" applyFill="1"/>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Fill="1" applyBorder="1" applyAlignment="1">
      <alignment horizontal="right" vertical="center" shrinkToFit="1"/>
    </xf>
    <xf numFmtId="165" fontId="2" fillId="9" borderId="4" xfId="19" applyNumberFormat="1" applyFont="1" applyFill="1" applyBorder="1" applyAlignment="1">
      <alignment vertical="center" shrinkToFit="1"/>
    </xf>
    <xf numFmtId="165"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5" fontId="3" fillId="3" borderId="4" xfId="16" applyNumberFormat="1" applyFont="1" applyFill="1" applyBorder="1" applyAlignment="1">
      <alignment horizontal="center" vertical="center" wrapText="1"/>
    </xf>
    <xf numFmtId="49" fontId="2" fillId="0" borderId="4" xfId="18" applyNumberFormat="1" applyFont="1" applyFill="1" applyBorder="1" applyAlignment="1">
      <alignment vertical="center" wrapText="1"/>
    </xf>
    <xf numFmtId="0" fontId="3" fillId="3" borderId="7" xfId="13" applyFont="1" applyFill="1" applyBorder="1" applyAlignment="1">
      <alignment vertical="center" wrapText="1"/>
    </xf>
    <xf numFmtId="166"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5" fontId="2" fillId="5" borderId="14" xfId="19" applyNumberFormat="1" applyFont="1" applyFill="1" applyBorder="1" applyAlignment="1">
      <alignment vertical="center" shrinkToFit="1"/>
    </xf>
    <xf numFmtId="165" fontId="2" fillId="0" borderId="16" xfId="19" applyNumberFormat="1" applyFont="1" applyBorder="1" applyAlignment="1">
      <alignment vertical="center" shrinkToFit="1"/>
    </xf>
    <xf numFmtId="165" fontId="2" fillId="10" borderId="14" xfId="19" applyNumberFormat="1" applyFont="1" applyFill="1" applyBorder="1" applyAlignment="1">
      <alignment vertical="center" shrinkToFit="1"/>
    </xf>
    <xf numFmtId="165" fontId="3" fillId="5" borderId="16" xfId="19" applyNumberFormat="1" applyFont="1" applyFill="1" applyBorder="1" applyAlignment="1">
      <alignment vertical="center" shrinkToFit="1"/>
    </xf>
    <xf numFmtId="165" fontId="2" fillId="3" borderId="14" xfId="19" applyNumberFormat="1" applyFont="1" applyFill="1" applyBorder="1" applyAlignment="1">
      <alignment horizontal="center" vertical="center" wrapText="1"/>
    </xf>
    <xf numFmtId="165" fontId="2" fillId="3" borderId="16" xfId="19" applyNumberFormat="1" applyFont="1" applyFill="1" applyBorder="1" applyAlignment="1">
      <alignment horizontal="center" vertical="center" wrapText="1"/>
    </xf>
    <xf numFmtId="165"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6" fontId="3" fillId="3" borderId="4"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xf>
    <xf numFmtId="166"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Fill="1" applyAlignment="1">
      <alignment vertical="center"/>
    </xf>
    <xf numFmtId="0" fontId="3" fillId="0"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5"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5" fontId="3" fillId="3" borderId="14" xfId="19" applyNumberFormat="1" applyFont="1" applyFill="1" applyBorder="1" applyAlignment="1">
      <alignment horizontal="center" vertical="center" wrapText="1"/>
    </xf>
    <xf numFmtId="165" fontId="3" fillId="3" borderId="16" xfId="19" applyNumberFormat="1" applyFont="1" applyFill="1" applyBorder="1" applyAlignment="1">
      <alignment horizontal="center" vertical="center" wrapText="1"/>
    </xf>
    <xf numFmtId="165" fontId="3" fillId="3" borderId="12" xfId="19" applyNumberFormat="1" applyFont="1" applyFill="1" applyBorder="1" applyAlignment="1">
      <alignment horizontal="center" vertical="center" wrapText="1"/>
    </xf>
    <xf numFmtId="0" fontId="2" fillId="0" borderId="4" xfId="19" applyFont="1" applyFill="1" applyBorder="1" applyAlignment="1">
      <alignment horizontal="left" vertical="center" wrapText="1"/>
    </xf>
    <xf numFmtId="0" fontId="3" fillId="0" borderId="4" xfId="19" applyFont="1" applyFill="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5" fontId="21" fillId="5" borderId="4" xfId="18" applyNumberFormat="1" applyFont="1" applyFill="1" applyBorder="1" applyAlignment="1">
      <alignment horizontal="right" vertical="center" shrinkToFit="1"/>
    </xf>
    <xf numFmtId="165" fontId="22" fillId="5" borderId="4" xfId="25" applyNumberFormat="1" applyFont="1" applyFill="1" applyBorder="1" applyAlignment="1">
      <alignment horizontal="right" vertical="center" shrinkToFit="1"/>
    </xf>
    <xf numFmtId="165" fontId="21" fillId="3" borderId="4" xfId="18" applyNumberFormat="1" applyFont="1" applyFill="1" applyBorder="1" applyAlignment="1">
      <alignment horizontal="right" vertical="center" shrinkToFit="1"/>
    </xf>
    <xf numFmtId="173" fontId="21" fillId="4" borderId="4" xfId="25" applyNumberFormat="1" applyFont="1" applyFill="1" applyBorder="1" applyAlignment="1">
      <alignment horizontal="right" vertical="center" shrinkToFit="1"/>
    </xf>
    <xf numFmtId="0" fontId="18" fillId="0" borderId="0" xfId="17" applyFont="1" applyFill="1" applyAlignment="1">
      <alignment vertical="center"/>
    </xf>
    <xf numFmtId="0" fontId="18" fillId="0" borderId="0" xfId="17" applyFont="1" applyFill="1" applyBorder="1" applyAlignment="1">
      <alignment vertical="center"/>
    </xf>
    <xf numFmtId="172" fontId="7" fillId="3" borderId="4" xfId="9" applyNumberFormat="1" applyFont="1" applyFill="1" applyBorder="1" applyAlignment="1">
      <alignment horizontal="center" vertical="center" shrinkToFit="1"/>
    </xf>
    <xf numFmtId="0" fontId="18" fillId="0" borderId="0" xfId="17" applyFont="1" applyFill="1" applyAlignment="1">
      <alignment vertical="center" wrapText="1"/>
    </xf>
    <xf numFmtId="0" fontId="36" fillId="0" borderId="0" xfId="17" applyFont="1" applyFill="1" applyAlignment="1">
      <alignment horizontal="right" vertical="center"/>
    </xf>
    <xf numFmtId="0" fontId="37" fillId="0" borderId="0" xfId="17" applyFont="1" applyFill="1" applyAlignment="1">
      <alignment vertical="center"/>
    </xf>
    <xf numFmtId="49" fontId="36" fillId="0" borderId="0" xfId="17" applyNumberFormat="1" applyFont="1" applyFill="1" applyAlignment="1">
      <alignment horizontal="right" vertical="center"/>
    </xf>
    <xf numFmtId="172" fontId="38" fillId="0" borderId="4" xfId="9" applyNumberFormat="1" applyFont="1" applyFill="1" applyBorder="1" applyAlignment="1">
      <alignment horizontal="center" vertical="center" shrinkToFit="1"/>
    </xf>
    <xf numFmtId="0" fontId="2" fillId="0" borderId="0" xfId="17" applyFont="1" applyFill="1" applyAlignment="1">
      <alignment horizontal="right" vertical="center" wrapText="1"/>
    </xf>
    <xf numFmtId="0" fontId="36" fillId="0" borderId="0" xfId="17" applyFont="1" applyFill="1" applyAlignment="1">
      <alignment vertical="center"/>
    </xf>
    <xf numFmtId="3" fontId="2" fillId="0" borderId="4" xfId="17" applyNumberFormat="1" applyFont="1" applyFill="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5" fontId="21" fillId="3" borderId="4" xfId="25" applyNumberFormat="1" applyFont="1" applyFill="1" applyBorder="1" applyAlignment="1">
      <alignment horizontal="right" vertical="center" shrinkToFit="1"/>
    </xf>
    <xf numFmtId="165" fontId="3" fillId="3" borderId="5" xfId="18" applyNumberFormat="1" applyFont="1" applyFill="1" applyBorder="1" applyAlignment="1">
      <alignment horizontal="left" vertical="center" wrapText="1"/>
    </xf>
    <xf numFmtId="165" fontId="3" fillId="3" borderId="7" xfId="18" applyNumberFormat="1" applyFont="1" applyFill="1" applyBorder="1" applyAlignment="1">
      <alignment horizontal="left" vertical="center" wrapText="1"/>
    </xf>
    <xf numFmtId="166" fontId="17" fillId="0" borderId="4" xfId="1" applyNumberFormat="1" applyFont="1" applyFill="1" applyBorder="1" applyAlignment="1">
      <alignment vertical="center"/>
    </xf>
    <xf numFmtId="0" fontId="4" fillId="0" borderId="4" xfId="1" applyFont="1" applyFill="1" applyBorder="1" applyAlignment="1">
      <alignment vertical="center"/>
    </xf>
    <xf numFmtId="49" fontId="18" fillId="0" borderId="4" xfId="1" applyNumberFormat="1" applyFont="1" applyFill="1" applyBorder="1" applyAlignment="1">
      <alignment horizontal="left" vertical="center" wrapText="1"/>
    </xf>
    <xf numFmtId="0" fontId="28" fillId="0" borderId="4" xfId="1" applyFont="1" applyFill="1" applyBorder="1" applyAlignment="1">
      <alignment vertical="center"/>
    </xf>
    <xf numFmtId="0" fontId="4" fillId="0" borderId="4" xfId="20" applyFont="1" applyFill="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Fill="1" applyAlignment="1">
      <alignment horizontal="center" vertical="center"/>
    </xf>
    <xf numFmtId="3" fontId="17" fillId="0" borderId="4" xfId="20" applyNumberFormat="1" applyFont="1" applyFill="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Fill="1" applyBorder="1" applyAlignment="1">
      <alignment horizontal="center" vertical="center" wrapText="1"/>
    </xf>
    <xf numFmtId="3" fontId="2" fillId="0" borderId="0" xfId="16" applyNumberFormat="1" applyFont="1" applyFill="1" applyBorder="1" applyAlignment="1">
      <alignment vertical="center"/>
    </xf>
    <xf numFmtId="0" fontId="2" fillId="0" borderId="0" xfId="16" applyFont="1" applyFill="1" applyBorder="1" applyAlignment="1">
      <alignment horizontal="center" vertical="center"/>
    </xf>
    <xf numFmtId="0" fontId="2" fillId="0" borderId="0" xfId="16" applyFont="1" applyFill="1" applyBorder="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Fill="1" applyBorder="1" applyAlignment="1">
      <alignment vertical="center" shrinkToFit="1"/>
    </xf>
    <xf numFmtId="0" fontId="2" fillId="3" borderId="4" xfId="19" applyFont="1" applyFill="1" applyBorder="1"/>
    <xf numFmtId="0" fontId="6" fillId="0" borderId="4" xfId="19" applyFont="1" applyFill="1" applyBorder="1" applyAlignment="1">
      <alignment horizontal="left" vertical="center" wrapText="1"/>
    </xf>
    <xf numFmtId="165" fontId="22" fillId="5" borderId="4" xfId="18" applyNumberFormat="1" applyFont="1" applyFill="1" applyBorder="1" applyAlignment="1">
      <alignment horizontal="right" vertical="center" shrinkToFit="1"/>
    </xf>
    <xf numFmtId="164" fontId="28" fillId="5" borderId="4" xfId="20" applyNumberFormat="1" applyFont="1" applyFill="1" applyBorder="1" applyAlignment="1">
      <alignment vertical="center"/>
    </xf>
    <xf numFmtId="0" fontId="2" fillId="0" borderId="4" xfId="13" applyFont="1" applyBorder="1"/>
    <xf numFmtId="165" fontId="2" fillId="3" borderId="9"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2" fillId="11" borderId="4" xfId="19" applyNumberFormat="1" applyFont="1" applyFill="1" applyBorder="1" applyAlignment="1">
      <alignment vertical="center"/>
    </xf>
    <xf numFmtId="165" fontId="2" fillId="5" borderId="4" xfId="19" applyNumberFormat="1" applyFont="1" applyFill="1" applyBorder="1" applyAlignment="1">
      <alignment horizontal="right" vertical="center"/>
    </xf>
    <xf numFmtId="165"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5" fontId="2" fillId="3" borderId="4" xfId="19" applyNumberFormat="1" applyFont="1" applyFill="1" applyBorder="1" applyAlignment="1">
      <alignment vertical="center"/>
    </xf>
    <xf numFmtId="165" fontId="2" fillId="3" borderId="14" xfId="19" applyNumberFormat="1" applyFont="1" applyFill="1" applyBorder="1" applyAlignment="1">
      <alignment vertical="center"/>
    </xf>
    <xf numFmtId="165" fontId="2" fillId="3" borderId="16" xfId="19" applyNumberFormat="1" applyFont="1" applyFill="1" applyBorder="1" applyAlignment="1">
      <alignment vertical="center"/>
    </xf>
    <xf numFmtId="165"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Fill="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6"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Fill="1" applyAlignment="1" applyProtection="1">
      <alignment horizontal="center" vertical="center"/>
      <protection locked="0"/>
    </xf>
    <xf numFmtId="0" fontId="24" fillId="0" borderId="0" xfId="22" applyFont="1" applyAlignment="1" applyProtection="1">
      <alignment horizontal="center" vertical="center"/>
      <protection locked="0"/>
    </xf>
    <xf numFmtId="0" fontId="45" fillId="0" borderId="0" xfId="22" applyFont="1" applyBorder="1" applyAlignment="1" applyProtection="1">
      <alignment horizontal="left" vertical="center" wrapText="1"/>
      <protection locked="0"/>
    </xf>
    <xf numFmtId="0" fontId="46" fillId="5" borderId="4" xfId="22" applyFont="1" applyFill="1" applyBorder="1" applyAlignment="1" applyProtection="1">
      <alignment horizontal="center" vertical="center" wrapText="1"/>
    </xf>
    <xf numFmtId="0" fontId="46" fillId="5" borderId="5" xfId="22" applyFont="1" applyFill="1" applyBorder="1" applyAlignment="1" applyProtection="1">
      <alignment vertical="center" wrapText="1"/>
    </xf>
    <xf numFmtId="0" fontId="46" fillId="5" borderId="7" xfId="22" applyFont="1" applyFill="1" applyBorder="1" applyAlignment="1" applyProtection="1">
      <alignment vertical="center" wrapText="1"/>
    </xf>
    <xf numFmtId="0" fontId="46" fillId="0" borderId="4" xfId="22" applyFont="1" applyFill="1" applyBorder="1" applyAlignment="1" applyProtection="1">
      <alignment horizontal="center" vertical="center" wrapText="1"/>
    </xf>
    <xf numFmtId="0" fontId="46" fillId="0" borderId="4" xfId="22" applyFont="1" applyFill="1" applyBorder="1" applyAlignment="1" applyProtection="1">
      <alignment horizontal="center" vertical="center"/>
    </xf>
    <xf numFmtId="0" fontId="48" fillId="0" borderId="4" xfId="22" applyFont="1" applyFill="1" applyBorder="1" applyAlignment="1" applyProtection="1">
      <alignment horizontal="center" vertical="center" wrapText="1"/>
    </xf>
    <xf numFmtId="0" fontId="46" fillId="0" borderId="4" xfId="22" applyFont="1" applyFill="1" applyBorder="1" applyAlignment="1">
      <alignment horizontal="center"/>
    </xf>
    <xf numFmtId="0" fontId="49" fillId="0" borderId="4" xfId="23" applyFont="1" applyBorder="1" applyAlignment="1">
      <alignment horizontal="justify" vertical="center" wrapText="1"/>
    </xf>
    <xf numFmtId="0" fontId="49" fillId="0" borderId="4" xfId="22" applyFont="1" applyFill="1" applyBorder="1" applyAlignment="1">
      <alignment horizontal="center" vertical="center"/>
    </xf>
    <xf numFmtId="0" fontId="24" fillId="0" borderId="4" xfId="22" applyFont="1" applyFill="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5"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Fill="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Fill="1" applyBorder="1" applyAlignment="1">
      <alignment horizontal="left"/>
    </xf>
    <xf numFmtId="0" fontId="25" fillId="0" borderId="0" xfId="22" applyFont="1" applyBorder="1" applyAlignment="1" applyProtection="1">
      <alignment horizontal="center" vertical="center"/>
      <protection locked="0"/>
    </xf>
    <xf numFmtId="175" fontId="46" fillId="10" borderId="0" xfId="22" applyNumberFormat="1" applyFont="1" applyFill="1" applyBorder="1" applyAlignment="1">
      <alignment horizontal="center"/>
    </xf>
    <xf numFmtId="0" fontId="25" fillId="0" borderId="0" xfId="22" applyFont="1" applyFill="1" applyBorder="1" applyAlignment="1">
      <alignment horizontal="center" vertical="center"/>
    </xf>
    <xf numFmtId="2" fontId="25" fillId="0" borderId="0" xfId="22" applyNumberFormat="1" applyFont="1" applyBorder="1" applyAlignment="1" applyProtection="1">
      <alignment horizontal="center" vertical="center"/>
      <protection locked="0"/>
    </xf>
    <xf numFmtId="0" fontId="48" fillId="0" borderId="0" xfId="22" applyFont="1" applyFill="1" applyBorder="1" applyAlignment="1">
      <alignment horizontal="center"/>
    </xf>
    <xf numFmtId="175" fontId="50" fillId="10" borderId="0" xfId="22" applyNumberFormat="1" applyFont="1" applyFill="1" applyBorder="1" applyAlignment="1">
      <alignment horizontal="center"/>
    </xf>
    <xf numFmtId="0" fontId="51" fillId="0" borderId="0" xfId="22" applyFont="1" applyFill="1" applyBorder="1" applyAlignment="1">
      <alignment horizontal="center" vertical="center"/>
    </xf>
    <xf numFmtId="0" fontId="24" fillId="0" borderId="0" xfId="22" applyFont="1" applyBorder="1" applyAlignment="1" applyProtection="1">
      <alignment horizontal="center" vertical="center"/>
      <protection locked="0"/>
    </xf>
    <xf numFmtId="176"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6"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0" fillId="0" borderId="0" xfId="13" applyFont="1"/>
    <xf numFmtId="4" fontId="9" fillId="4" borderId="6" xfId="0" applyNumberFormat="1" applyFont="1" applyFill="1" applyBorder="1" applyAlignment="1">
      <alignment horizontal="right" vertical="center" wrapText="1"/>
    </xf>
    <xf numFmtId="0" fontId="30" fillId="8" borderId="24" xfId="0" applyFont="1" applyFill="1" applyBorder="1" applyAlignment="1">
      <alignment horizontal="center" vertical="center"/>
    </xf>
    <xf numFmtId="0" fontId="30" fillId="8" borderId="25" xfId="0" applyFont="1" applyFill="1" applyBorder="1" applyAlignment="1">
      <alignment horizontal="center" vertical="center"/>
    </xf>
    <xf numFmtId="0" fontId="30" fillId="8" borderId="26" xfId="0" applyFont="1" applyFill="1" applyBorder="1" applyAlignment="1">
      <alignment horizontal="center" vertical="center"/>
    </xf>
    <xf numFmtId="0" fontId="0" fillId="0" borderId="6" xfId="0" applyBorder="1" applyAlignment="1">
      <alignment horizontal="left" vertical="center" wrapText="1"/>
    </xf>
    <xf numFmtId="0" fontId="30" fillId="0" borderId="0" xfId="0" applyFont="1" applyFill="1" applyAlignment="1">
      <alignment horizontal="center" vertical="center"/>
    </xf>
    <xf numFmtId="0" fontId="0" fillId="0" borderId="4" xfId="0"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5"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165"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165" fontId="33" fillId="3" borderId="3" xfId="16" applyNumberFormat="1" applyFont="1" applyFill="1" applyBorder="1" applyAlignment="1">
      <alignment horizontal="center" vertical="center" wrapText="1"/>
    </xf>
    <xf numFmtId="165" fontId="33" fillId="3" borderId="5" xfId="16" applyNumberFormat="1" applyFont="1" applyFill="1" applyBorder="1" applyAlignment="1">
      <alignment horizontal="center" vertical="center" wrapText="1"/>
    </xf>
    <xf numFmtId="165" fontId="33" fillId="3" borderId="7" xfId="16" applyNumberFormat="1" applyFont="1" applyFill="1" applyBorder="1" applyAlignment="1">
      <alignment horizontal="center"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8" fillId="0" borderId="4" xfId="19" applyNumberFormat="1" applyFont="1" applyFill="1" applyBorder="1" applyAlignment="1">
      <alignment horizontal="center" vertical="center" wrapText="1"/>
    </xf>
    <xf numFmtId="0" fontId="18" fillId="0" borderId="4" xfId="19" applyFont="1" applyFill="1" applyBorder="1" applyAlignment="1">
      <alignment horizontal="center" vertical="center" wrapText="1"/>
    </xf>
    <xf numFmtId="49" fontId="18" fillId="0" borderId="8" xfId="19" applyNumberFormat="1" applyFont="1" applyFill="1" applyBorder="1" applyAlignment="1">
      <alignment horizontal="center" vertical="center" wrapText="1"/>
    </xf>
    <xf numFmtId="49" fontId="18" fillId="0" borderId="6" xfId="19" applyNumberFormat="1" applyFont="1" applyFill="1" applyBorder="1" applyAlignment="1">
      <alignment horizontal="center" vertical="center" wrapText="1"/>
    </xf>
    <xf numFmtId="165" fontId="2" fillId="9" borderId="8" xfId="19" applyNumberFormat="1" applyFont="1" applyFill="1" applyBorder="1" applyAlignment="1">
      <alignment horizontal="center" vertical="center" shrinkToFit="1"/>
    </xf>
    <xf numFmtId="165" fontId="2" fillId="9" borderId="6" xfId="19" applyNumberFormat="1" applyFont="1" applyFill="1" applyBorder="1" applyAlignment="1">
      <alignment horizontal="center" vertical="center" shrinkToFi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165" fontId="2" fillId="3" borderId="27" xfId="19" applyNumberFormat="1" applyFont="1" applyFill="1" applyBorder="1" applyAlignment="1">
      <alignment horizontal="center" vertical="center" wrapText="1"/>
    </xf>
    <xf numFmtId="165" fontId="2" fillId="3" borderId="28" xfId="19" applyNumberFormat="1" applyFont="1" applyFill="1" applyBorder="1" applyAlignment="1">
      <alignment horizontal="center" vertical="center" wrapText="1"/>
    </xf>
    <xf numFmtId="49" fontId="18" fillId="0" borderId="9" xfId="19"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169" fontId="3" fillId="2" borderId="8" xfId="0" applyNumberFormat="1" applyFont="1" applyFill="1" applyBorder="1" applyAlignment="1">
      <alignment horizontal="center" vertical="center" wrapText="1"/>
    </xf>
    <xf numFmtId="169" fontId="3" fillId="2" borderId="9" xfId="0" applyNumberFormat="1" applyFont="1" applyFill="1" applyBorder="1" applyAlignment="1">
      <alignment horizontal="center" vertical="center" wrapText="1"/>
    </xf>
    <xf numFmtId="169" fontId="3" fillId="2" borderId="6" xfId="0" applyNumberFormat="1" applyFont="1" applyFill="1" applyBorder="1" applyAlignment="1">
      <alignment horizontal="center" vertical="center" wrapText="1"/>
    </xf>
    <xf numFmtId="0" fontId="0" fillId="0" borderId="9" xfId="0" applyBorder="1"/>
    <xf numFmtId="0" fontId="0" fillId="0" borderId="6" xfId="0" applyBorder="1"/>
    <xf numFmtId="165" fontId="3" fillId="9" borderId="8" xfId="19" applyNumberFormat="1" applyFont="1" applyFill="1" applyBorder="1" applyAlignment="1">
      <alignment horizontal="center" vertical="center" shrinkToFit="1"/>
    </xf>
    <xf numFmtId="165" fontId="3" fillId="9" borderId="6" xfId="19" applyNumberFormat="1" applyFont="1" applyFill="1" applyBorder="1" applyAlignment="1">
      <alignment horizontal="center" vertical="center" shrinkToFit="1"/>
    </xf>
    <xf numFmtId="169" fontId="3" fillId="2" borderId="8" xfId="0" applyNumberFormat="1" applyFont="1" applyFill="1" applyBorder="1" applyAlignment="1">
      <alignment horizontal="left" vertical="center" wrapText="1"/>
    </xf>
    <xf numFmtId="169" fontId="3" fillId="2" borderId="9" xfId="0" applyNumberFormat="1" applyFont="1" applyFill="1" applyBorder="1" applyAlignment="1">
      <alignment horizontal="left" vertical="center" wrapText="1"/>
    </xf>
    <xf numFmtId="169" fontId="3" fillId="2" borderId="6"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65" fontId="2" fillId="3" borderId="9" xfId="19" applyNumberFormat="1" applyFont="1" applyFill="1" applyBorder="1" applyAlignment="1">
      <alignment horizontal="center" vertical="center" wrapText="1"/>
    </xf>
    <xf numFmtId="165" fontId="2" fillId="3" borderId="22" xfId="19" applyNumberFormat="1" applyFont="1" applyFill="1" applyBorder="1" applyAlignment="1">
      <alignment horizontal="center" vertical="center" wrapText="1"/>
    </xf>
    <xf numFmtId="165" fontId="3" fillId="3" borderId="9" xfId="19" applyNumberFormat="1" applyFont="1" applyFill="1" applyBorder="1" applyAlignment="1">
      <alignment horizontal="center" vertical="center" wrapText="1"/>
    </xf>
    <xf numFmtId="165" fontId="3" fillId="3" borderId="22" xfId="19" applyNumberFormat="1" applyFont="1" applyFill="1" applyBorder="1" applyAlignment="1">
      <alignment horizontal="center" vertical="center" wrapText="1"/>
    </xf>
    <xf numFmtId="165" fontId="3" fillId="3" borderId="27" xfId="19" applyNumberFormat="1" applyFont="1" applyFill="1" applyBorder="1" applyAlignment="1">
      <alignment horizontal="center" vertical="center" wrapText="1"/>
    </xf>
    <xf numFmtId="165" fontId="3" fillId="3" borderId="28" xfId="19" applyNumberFormat="1" applyFont="1" applyFill="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applyAlignment="1"/>
    <xf numFmtId="0" fontId="0" fillId="0" borderId="7" xfId="0" applyBorder="1" applyAlignment="1"/>
    <xf numFmtId="0" fontId="0" fillId="0" borderId="5" xfId="0" applyBorder="1" applyAlignment="1">
      <alignment vertical="center"/>
    </xf>
    <xf numFmtId="0" fontId="0" fillId="0" borderId="7" xfId="0" applyBorder="1" applyAlignment="1">
      <alignment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wrapText="1"/>
    </xf>
    <xf numFmtId="0" fontId="46" fillId="5" borderId="4" xfId="22" applyFont="1" applyFill="1" applyBorder="1" applyAlignment="1" applyProtection="1">
      <alignment horizontal="center" vertical="center"/>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xf numFmtId="175" fontId="46" fillId="5" borderId="3" xfId="22" applyNumberFormat="1" applyFont="1" applyFill="1" applyBorder="1" applyAlignment="1">
      <alignment horizontal="center"/>
    </xf>
    <xf numFmtId="175" fontId="46" fillId="5" borderId="5" xfId="22" applyNumberFormat="1" applyFont="1" applyFill="1" applyBorder="1" applyAlignment="1">
      <alignment horizontal="center"/>
    </xf>
    <xf numFmtId="175" fontId="46" fillId="5" borderId="7" xfId="22" applyNumberFormat="1" applyFont="1" applyFill="1" applyBorder="1" applyAlignment="1">
      <alignment horizontal="center"/>
    </xf>
    <xf numFmtId="0" fontId="46" fillId="0" borderId="3" xfId="22" applyFont="1" applyFill="1" applyBorder="1" applyAlignment="1">
      <alignment horizontal="right"/>
    </xf>
    <xf numFmtId="0" fontId="46" fillId="0" borderId="5" xfId="22" applyFont="1" applyFill="1" applyBorder="1" applyAlignment="1">
      <alignment horizontal="right"/>
    </xf>
    <xf numFmtId="0" fontId="46" fillId="0" borderId="7" xfId="22" applyFont="1" applyFill="1" applyBorder="1" applyAlignment="1">
      <alignment horizontal="right"/>
    </xf>
    <xf numFmtId="0" fontId="24" fillId="0" borderId="4" xfId="22" applyFont="1" applyBorder="1" applyAlignment="1" applyProtection="1">
      <alignment horizontal="left" vertical="center" wrapText="1"/>
      <protection locked="0"/>
    </xf>
    <xf numFmtId="0" fontId="52" fillId="0" borderId="0" xfId="22" applyFont="1" applyBorder="1" applyAlignment="1" applyProtection="1">
      <alignment horizontal="left" vertical="center"/>
      <protection locked="0"/>
    </xf>
    <xf numFmtId="0" fontId="24" fillId="0" borderId="0" xfId="22" applyFont="1" applyAlignment="1"/>
  </cellXfs>
  <cellStyles count="27">
    <cellStyle name="_1892" xfId="1"/>
    <cellStyle name="_1892_1.ΜΕΤΑΠΟΙΗΣΗ_ΠΡΩΤΟΓ_ΥΠΗΡΕΣΙΕΣ" xfId="2"/>
    <cellStyle name="_1892_1.ΤΟΥΡΙΣΜΟΣ" xfId="3"/>
    <cellStyle name="_1892_2.ΜΕΤΑΠΟΙΗΣΗ_ΠΡΩΤΟΓ_ΥΠΗΡΕΣΙΕΣ" xfId="4"/>
    <cellStyle name="_1892_ΜΕΤΑΠΟΙΗΣΗ_ΠΡΩΤΟΓ_ΥΠΗΡΕΣΙΕΣ" xfId="5"/>
    <cellStyle name="1892" xfId="6"/>
    <cellStyle name="Euro" xfId="7"/>
    <cellStyle name="Normal 2" xfId="8"/>
    <cellStyle name="Percent 2" xfId="9"/>
    <cellStyle name="Total of totals" xfId="10"/>
    <cellStyle name="vanster" xfId="11"/>
    <cellStyle name="Währung" xfId="12"/>
    <cellStyle name="Βασικό_daneio" xfId="13"/>
    <cellStyle name="Βασικό_viosimotita_koliaraki" xfId="14"/>
    <cellStyle name="Βασικό_Βιβλίο1" xfId="15"/>
    <cellStyle name="Βασικό_δανειο" xfId="16"/>
    <cellStyle name="Βασικό_ΔΙΑΝΟΜΗ ΚΕΡΔΩΝ" xfId="17"/>
    <cellStyle name="Βασικό_ΠΑΡΑΡΤΗΜΑ_I_3908_2011" xfId="18"/>
    <cellStyle name="Βασικό_ΠΑΡΑΡΤΗΜΑ_ΟΙΚΟΝΟΜ_ΒΙΟΜΗΧΑΝΙΑΣ_ΠΡΩΤΟΓΕΝ_N....2011" xfId="19"/>
    <cellStyle name="Βασικό_προστιθεμενη αξια" xfId="20"/>
    <cellStyle name="Διαχωριστικό χιλιάδων/υποδιαστολή_R ΣΥΝΕΔΡ" xfId="21"/>
    <cellStyle name="Κανονικό" xfId="0" builtinId="0"/>
    <cellStyle name="Κανονικό 2" xfId="22"/>
    <cellStyle name="Κανονικό 2 2" xfId="23"/>
    <cellStyle name="Κανονικό 2_Προστιθέμενη Αξία" xfId="24"/>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xmlns=""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0</xdr:row>
      <xdr:rowOff>228600</xdr:rowOff>
    </xdr:to>
    <xdr:pic>
      <xdr:nvPicPr>
        <xdr:cNvPr id="5357" name="Picture 1" descr="home">
          <a:hlinkClick xmlns:r="http://schemas.openxmlformats.org/officeDocument/2006/relationships" r:id="rId1" tooltip="Οδηγός"/>
          <a:extLst>
            <a:ext uri="{FF2B5EF4-FFF2-40B4-BE49-F238E27FC236}">
              <a16:creationId xmlns:a16="http://schemas.microsoft.com/office/drawing/2014/main" xmlns="" id="{00000000-0008-0000-1000-0000E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tabSelected="1" zoomScale="80" zoomScaleNormal="80" workbookViewId="0">
      <selection activeCell="B10" sqref="B10:Q10"/>
    </sheetView>
  </sheetViews>
  <sheetFormatPr defaultRowHeight="12.75"/>
  <cols>
    <col min="1" max="16384" width="9.140625" style="246"/>
  </cols>
  <sheetData>
    <row r="1" spans="1:17" ht="8.25" customHeight="1" thickBot="1"/>
    <row r="2" spans="1:17" s="102" customFormat="1" ht="30" customHeight="1">
      <c r="B2" s="335" t="s">
        <v>447</v>
      </c>
      <c r="C2" s="336"/>
      <c r="D2" s="336"/>
      <c r="E2" s="336"/>
      <c r="F2" s="336"/>
      <c r="G2" s="336"/>
      <c r="H2" s="336"/>
      <c r="I2" s="336"/>
      <c r="J2" s="336"/>
      <c r="K2" s="336"/>
      <c r="L2" s="336"/>
      <c r="M2" s="336"/>
      <c r="N2" s="336"/>
      <c r="O2" s="336"/>
      <c r="P2" s="336"/>
      <c r="Q2" s="337"/>
    </row>
    <row r="3" spans="1:17" s="102" customFormat="1" ht="48" customHeight="1">
      <c r="A3" s="247">
        <v>1</v>
      </c>
      <c r="B3" s="338" t="s">
        <v>384</v>
      </c>
      <c r="C3" s="338"/>
      <c r="D3" s="338"/>
      <c r="E3" s="338"/>
      <c r="F3" s="338"/>
      <c r="G3" s="338"/>
      <c r="H3" s="338"/>
      <c r="I3" s="338"/>
      <c r="J3" s="338"/>
      <c r="K3" s="338"/>
      <c r="L3" s="338"/>
      <c r="M3" s="338"/>
      <c r="N3" s="338"/>
      <c r="O3" s="338"/>
      <c r="P3" s="338"/>
      <c r="Q3" s="338"/>
    </row>
    <row r="4" spans="1:17" ht="37.5" customHeight="1">
      <c r="A4" s="247">
        <v>2</v>
      </c>
      <c r="B4" s="338" t="s">
        <v>361</v>
      </c>
      <c r="C4" s="338"/>
      <c r="D4" s="338"/>
      <c r="E4" s="338"/>
      <c r="F4" s="338"/>
      <c r="G4" s="338"/>
      <c r="H4" s="338"/>
      <c r="I4" s="338"/>
      <c r="J4" s="338"/>
      <c r="K4" s="338"/>
      <c r="L4" s="338"/>
      <c r="M4" s="338"/>
      <c r="N4" s="338"/>
      <c r="O4" s="338"/>
      <c r="P4" s="338"/>
      <c r="Q4" s="338"/>
    </row>
    <row r="5" spans="1:17" ht="37.5" customHeight="1">
      <c r="A5" s="247">
        <v>3</v>
      </c>
      <c r="B5" s="340" t="s">
        <v>362</v>
      </c>
      <c r="C5" s="340"/>
      <c r="D5" s="340"/>
      <c r="E5" s="340"/>
      <c r="F5" s="340"/>
      <c r="G5" s="340"/>
      <c r="H5" s="340"/>
      <c r="I5" s="340"/>
      <c r="J5" s="340"/>
      <c r="K5" s="340"/>
      <c r="L5" s="340"/>
      <c r="M5" s="340"/>
      <c r="N5" s="340"/>
      <c r="O5" s="340"/>
      <c r="P5" s="340"/>
      <c r="Q5" s="340"/>
    </row>
    <row r="6" spans="1:17" ht="37.5" customHeight="1">
      <c r="A6" s="247">
        <v>4</v>
      </c>
      <c r="B6" s="341" t="s">
        <v>363</v>
      </c>
      <c r="C6" s="342"/>
      <c r="D6" s="342"/>
      <c r="E6" s="342"/>
      <c r="F6" s="342"/>
      <c r="G6" s="342"/>
      <c r="H6" s="342"/>
      <c r="I6" s="342"/>
      <c r="J6" s="342"/>
      <c r="K6" s="342"/>
      <c r="L6" s="342"/>
      <c r="M6" s="342"/>
      <c r="N6" s="342"/>
      <c r="O6" s="342"/>
      <c r="P6" s="342"/>
      <c r="Q6" s="343"/>
    </row>
    <row r="7" spans="1:17" ht="53.25" customHeight="1">
      <c r="A7" s="247">
        <v>5</v>
      </c>
      <c r="B7" s="344" t="s">
        <v>311</v>
      </c>
      <c r="C7" s="345"/>
      <c r="D7" s="345"/>
      <c r="E7" s="345"/>
      <c r="F7" s="345"/>
      <c r="G7" s="345"/>
      <c r="H7" s="345"/>
      <c r="I7" s="345"/>
      <c r="J7" s="345"/>
      <c r="K7" s="345"/>
      <c r="L7" s="345"/>
      <c r="M7" s="345"/>
      <c r="N7" s="345"/>
      <c r="O7" s="345"/>
      <c r="P7" s="345"/>
      <c r="Q7" s="346"/>
    </row>
    <row r="8" spans="1:17" ht="70.5" customHeight="1">
      <c r="A8" s="247">
        <v>6</v>
      </c>
      <c r="B8" s="341" t="s">
        <v>364</v>
      </c>
      <c r="C8" s="342"/>
      <c r="D8" s="342"/>
      <c r="E8" s="342"/>
      <c r="F8" s="342"/>
      <c r="G8" s="342"/>
      <c r="H8" s="342"/>
      <c r="I8" s="342"/>
      <c r="J8" s="342"/>
      <c r="K8" s="342"/>
      <c r="L8" s="342"/>
      <c r="M8" s="342"/>
      <c r="N8" s="342"/>
      <c r="O8" s="342"/>
      <c r="P8" s="342"/>
      <c r="Q8" s="343"/>
    </row>
    <row r="9" spans="1:17" ht="37.5" customHeight="1">
      <c r="A9" s="247">
        <v>7</v>
      </c>
      <c r="B9" s="340" t="s">
        <v>310</v>
      </c>
      <c r="C9" s="340"/>
      <c r="D9" s="340"/>
      <c r="E9" s="340"/>
      <c r="F9" s="340"/>
      <c r="G9" s="340"/>
      <c r="H9" s="340"/>
      <c r="I9" s="340"/>
      <c r="J9" s="340"/>
      <c r="K9" s="340"/>
      <c r="L9" s="340"/>
      <c r="M9" s="340"/>
      <c r="N9" s="340"/>
      <c r="O9" s="340"/>
      <c r="P9" s="340"/>
      <c r="Q9" s="340"/>
    </row>
    <row r="10" spans="1:17" ht="37.5" customHeight="1">
      <c r="A10" s="247">
        <v>8</v>
      </c>
      <c r="B10" s="340" t="s">
        <v>1</v>
      </c>
      <c r="C10" s="340"/>
      <c r="D10" s="340"/>
      <c r="E10" s="340"/>
      <c r="F10" s="340"/>
      <c r="G10" s="340"/>
      <c r="H10" s="340"/>
      <c r="I10" s="340"/>
      <c r="J10" s="340"/>
      <c r="K10" s="340"/>
      <c r="L10" s="340"/>
      <c r="M10" s="340"/>
      <c r="N10" s="340"/>
      <c r="O10" s="340"/>
      <c r="P10" s="340"/>
      <c r="Q10" s="340"/>
    </row>
    <row r="11" spans="1:17" ht="10.5" customHeight="1">
      <c r="B11" s="339"/>
      <c r="C11" s="339"/>
      <c r="D11" s="339"/>
      <c r="E11" s="339"/>
      <c r="F11" s="339"/>
      <c r="G11" s="339"/>
      <c r="H11" s="339"/>
      <c r="I11" s="339"/>
      <c r="J11" s="339"/>
      <c r="K11" s="339"/>
      <c r="L11" s="339"/>
      <c r="M11" s="339"/>
      <c r="N11" s="339"/>
      <c r="O11" s="339"/>
      <c r="P11" s="339"/>
      <c r="Q11" s="339"/>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90" zoomScaleNormal="90" workbookViewId="0">
      <selection activeCell="L10" sqref="L10"/>
    </sheetView>
  </sheetViews>
  <sheetFormatPr defaultRowHeight="10.5"/>
  <cols>
    <col min="1" max="1" width="34.42578125" style="52" customWidth="1"/>
    <col min="2" max="11" width="14.7109375" style="52" customWidth="1"/>
    <col min="12" max="16384" width="9.140625" style="52"/>
  </cols>
  <sheetData>
    <row r="1" spans="1:11" ht="32.25" customHeight="1">
      <c r="A1" s="226" t="s">
        <v>350</v>
      </c>
      <c r="B1" s="225" t="s">
        <v>79</v>
      </c>
      <c r="C1" s="225" t="s">
        <v>80</v>
      </c>
      <c r="D1" s="225" t="s">
        <v>81</v>
      </c>
      <c r="E1" s="225" t="s">
        <v>82</v>
      </c>
      <c r="F1" s="225" t="s">
        <v>83</v>
      </c>
      <c r="G1" s="225" t="s">
        <v>84</v>
      </c>
      <c r="H1" s="225" t="s">
        <v>85</v>
      </c>
      <c r="I1" s="225" t="s">
        <v>86</v>
      </c>
      <c r="J1" s="225" t="s">
        <v>87</v>
      </c>
      <c r="K1" s="225" t="s">
        <v>88</v>
      </c>
    </row>
    <row r="2" spans="1:11" ht="21.75" customHeight="1">
      <c r="A2" s="59" t="s">
        <v>127</v>
      </c>
      <c r="B2" s="205">
        <f>'Α ΥΛΕΣ'!C35</f>
        <v>0</v>
      </c>
      <c r="C2" s="205">
        <f>'Α ΥΛΕΣ'!D35</f>
        <v>0</v>
      </c>
      <c r="D2" s="205">
        <f>'Α ΥΛΕΣ'!E35</f>
        <v>0</v>
      </c>
      <c r="E2" s="205">
        <f>'Α ΥΛΕΣ'!F35</f>
        <v>0</v>
      </c>
      <c r="F2" s="205">
        <f>'Α ΥΛΕΣ'!G35</f>
        <v>0</v>
      </c>
      <c r="G2" s="205">
        <f>'Α ΥΛΕΣ'!H35</f>
        <v>0</v>
      </c>
      <c r="H2" s="205">
        <f>'Α ΥΛΕΣ'!I35</f>
        <v>0</v>
      </c>
      <c r="I2" s="205">
        <f>'Α ΥΛΕΣ'!J35</f>
        <v>0</v>
      </c>
      <c r="J2" s="205">
        <f>'Α ΥΛΕΣ'!K35</f>
        <v>0</v>
      </c>
      <c r="K2" s="205">
        <f>'Α ΥΛΕΣ'!L35</f>
        <v>0</v>
      </c>
    </row>
    <row r="3" spans="1:11" ht="21.75" customHeight="1">
      <c r="A3" s="42" t="s">
        <v>128</v>
      </c>
      <c r="B3" s="205">
        <f>'Β ΥΛΕΣ'!C35</f>
        <v>0</v>
      </c>
      <c r="C3" s="205">
        <f>'Β ΥΛΕΣ'!D35</f>
        <v>0</v>
      </c>
      <c r="D3" s="205">
        <f>'Β ΥΛΕΣ'!E35</f>
        <v>0</v>
      </c>
      <c r="E3" s="205">
        <f>'Β ΥΛΕΣ'!F35</f>
        <v>0</v>
      </c>
      <c r="F3" s="205">
        <f>'Β ΥΛΕΣ'!G35</f>
        <v>0</v>
      </c>
      <c r="G3" s="205">
        <f>'Β ΥΛΕΣ'!H35</f>
        <v>0</v>
      </c>
      <c r="H3" s="205">
        <f>'Β ΥΛΕΣ'!I35</f>
        <v>0</v>
      </c>
      <c r="I3" s="205">
        <f>'Β ΥΛΕΣ'!J35</f>
        <v>0</v>
      </c>
      <c r="J3" s="205">
        <f>'Β ΥΛΕΣ'!K35</f>
        <v>0</v>
      </c>
      <c r="K3" s="205">
        <f>'Β ΥΛΕΣ'!L35</f>
        <v>0</v>
      </c>
    </row>
    <row r="4" spans="1:11" ht="30" customHeight="1">
      <c r="A4" s="42" t="s">
        <v>2</v>
      </c>
      <c r="B4" s="206"/>
      <c r="C4" s="206"/>
      <c r="D4" s="206"/>
      <c r="E4" s="206"/>
      <c r="F4" s="206"/>
      <c r="G4" s="206"/>
      <c r="H4" s="206"/>
      <c r="I4" s="206"/>
      <c r="J4" s="206"/>
      <c r="K4" s="206"/>
    </row>
    <row r="5" spans="1:11" ht="33.75" customHeight="1">
      <c r="A5" s="42" t="s">
        <v>3</v>
      </c>
      <c r="B5" s="206"/>
      <c r="C5" s="206"/>
      <c r="D5" s="206"/>
      <c r="E5" s="206"/>
      <c r="F5" s="206"/>
      <c r="G5" s="206"/>
      <c r="H5" s="206"/>
      <c r="I5" s="206"/>
      <c r="J5" s="206"/>
      <c r="K5" s="206"/>
    </row>
    <row r="6" spans="1:11" ht="21.75" customHeight="1">
      <c r="A6" s="42" t="s">
        <v>9</v>
      </c>
      <c r="B6" s="206"/>
      <c r="C6" s="206"/>
      <c r="D6" s="206"/>
      <c r="E6" s="206"/>
      <c r="F6" s="206"/>
      <c r="G6" s="206"/>
      <c r="H6" s="206"/>
      <c r="I6" s="206"/>
      <c r="J6" s="206"/>
      <c r="K6" s="206"/>
    </row>
    <row r="7" spans="1:11" ht="21.75" customHeight="1">
      <c r="A7" s="42" t="s">
        <v>10</v>
      </c>
      <c r="B7" s="206"/>
      <c r="C7" s="206"/>
      <c r="D7" s="206"/>
      <c r="E7" s="206"/>
      <c r="F7" s="206"/>
      <c r="G7" s="206"/>
      <c r="H7" s="206"/>
      <c r="I7" s="206"/>
      <c r="J7" s="206"/>
      <c r="K7" s="206"/>
    </row>
    <row r="8" spans="1:11" ht="33" customHeight="1">
      <c r="A8" s="42" t="s">
        <v>130</v>
      </c>
      <c r="B8" s="205">
        <f>ΕΝΕΡΓΕΙΑ!E25</f>
        <v>0</v>
      </c>
      <c r="C8" s="205">
        <f>ΕΝΕΡΓΕΙΑ!G25</f>
        <v>0</v>
      </c>
      <c r="D8" s="205">
        <f>ΕΝΕΡΓΕΙΑ!I25</f>
        <v>0</v>
      </c>
      <c r="E8" s="205">
        <f>ΕΝΕΡΓΕΙΑ!K25</f>
        <v>0</v>
      </c>
      <c r="F8" s="205">
        <f>ΕΝΕΡΓΕΙΑ!M25</f>
        <v>0</v>
      </c>
      <c r="G8" s="205">
        <f>ΕΝΕΡΓΕΙΑ!O25</f>
        <v>0</v>
      </c>
      <c r="H8" s="205">
        <f>ΕΝΕΡΓΕΙΑ!Q25</f>
        <v>0</v>
      </c>
      <c r="I8" s="205">
        <f>ΕΝΕΡΓΕΙΑ!S25</f>
        <v>0</v>
      </c>
      <c r="J8" s="205">
        <f>ΕΝΕΡΓΕΙΑ!U25</f>
        <v>0</v>
      </c>
      <c r="K8" s="205">
        <f>ΕΝΕΡΓΕΙΑ!W25</f>
        <v>0</v>
      </c>
    </row>
    <row r="9" spans="1:11" ht="21.75" customHeight="1">
      <c r="A9" s="42" t="s">
        <v>129</v>
      </c>
      <c r="B9" s="205">
        <f>'ΛΟΙΠΑ ΕΞΟΔΑ'!B24</f>
        <v>0</v>
      </c>
      <c r="C9" s="205">
        <f>'ΛΟΙΠΑ ΕΞΟΔΑ'!C24</f>
        <v>0</v>
      </c>
      <c r="D9" s="205">
        <f>'ΛΟΙΠΑ ΕΞΟΔΑ'!D24</f>
        <v>0</v>
      </c>
      <c r="E9" s="205">
        <f>'ΛΟΙΠΑ ΕΞΟΔΑ'!E24</f>
        <v>0</v>
      </c>
      <c r="F9" s="205">
        <f>'ΛΟΙΠΑ ΕΞΟΔΑ'!F24</f>
        <v>0</v>
      </c>
      <c r="G9" s="205">
        <f>'ΛΟΙΠΑ ΕΞΟΔΑ'!G24</f>
        <v>0</v>
      </c>
      <c r="H9" s="205">
        <f>'ΛΟΙΠΑ ΕΞΟΔΑ'!H24</f>
        <v>0</v>
      </c>
      <c r="I9" s="205">
        <f>'ΛΟΙΠΑ ΕΞΟΔΑ'!I24</f>
        <v>0</v>
      </c>
      <c r="J9" s="205">
        <f>'ΛΟΙΠΑ ΕΞΟΔΑ'!J24</f>
        <v>0</v>
      </c>
      <c r="K9" s="205">
        <f>'ΛΟΙΠΑ ΕΞΟΔΑ'!K24</f>
        <v>0</v>
      </c>
    </row>
    <row r="10" spans="1:11" ht="31.5" customHeight="1">
      <c r="A10" s="43" t="s">
        <v>298</v>
      </c>
      <c r="B10" s="207">
        <f>SUM(B2:B9)</f>
        <v>0</v>
      </c>
      <c r="C10" s="207">
        <f t="shared" ref="C10:K10" si="0">SUM(C2:C9)</f>
        <v>0</v>
      </c>
      <c r="D10" s="207">
        <f t="shared" si="0"/>
        <v>0</v>
      </c>
      <c r="E10" s="207">
        <f t="shared" si="0"/>
        <v>0</v>
      </c>
      <c r="F10" s="207">
        <f t="shared" si="0"/>
        <v>0</v>
      </c>
      <c r="G10" s="207">
        <f t="shared" si="0"/>
        <v>0</v>
      </c>
      <c r="H10" s="207">
        <f t="shared" si="0"/>
        <v>0</v>
      </c>
      <c r="I10" s="207">
        <f t="shared" si="0"/>
        <v>0</v>
      </c>
      <c r="J10" s="207">
        <f t="shared" si="0"/>
        <v>0</v>
      </c>
      <c r="K10" s="207">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zoomScale="90" zoomScaleNormal="90" workbookViewId="0">
      <selection activeCell="L14" sqref="L14"/>
    </sheetView>
  </sheetViews>
  <sheetFormatPr defaultRowHeight="12.75"/>
  <cols>
    <col min="1" max="1" width="41.28515625" style="63" customWidth="1"/>
    <col min="2" max="2" width="10.85546875" style="63" customWidth="1"/>
    <col min="3" max="11" width="13.42578125" style="63" customWidth="1"/>
    <col min="12" max="12" width="14" style="63" customWidth="1"/>
    <col min="13" max="16384" width="9.140625" style="63"/>
  </cols>
  <sheetData>
    <row r="1" spans="1:13" ht="45" customHeight="1">
      <c r="A1" s="39" t="s">
        <v>300</v>
      </c>
      <c r="B1" s="224" t="s">
        <v>148</v>
      </c>
      <c r="C1" s="225" t="s">
        <v>132</v>
      </c>
      <c r="D1" s="225" t="s">
        <v>133</v>
      </c>
      <c r="E1" s="225" t="s">
        <v>134</v>
      </c>
      <c r="F1" s="225" t="s">
        <v>135</v>
      </c>
      <c r="G1" s="225" t="s">
        <v>136</v>
      </c>
      <c r="H1" s="225" t="s">
        <v>137</v>
      </c>
      <c r="I1" s="225" t="s">
        <v>138</v>
      </c>
      <c r="J1" s="225" t="s">
        <v>139</v>
      </c>
      <c r="K1" s="225" t="s">
        <v>140</v>
      </c>
      <c r="L1" s="225" t="s">
        <v>141</v>
      </c>
      <c r="M1" s="65"/>
    </row>
    <row r="2" spans="1:13" ht="21" customHeight="1">
      <c r="A2" s="70" t="s">
        <v>142</v>
      </c>
      <c r="B2" s="75"/>
      <c r="C2" s="248"/>
      <c r="D2" s="248"/>
      <c r="E2" s="248"/>
      <c r="F2" s="248"/>
      <c r="G2" s="248"/>
      <c r="H2" s="248"/>
      <c r="I2" s="248"/>
      <c r="J2" s="248"/>
      <c r="K2" s="248"/>
      <c r="L2" s="248"/>
      <c r="M2" s="65"/>
    </row>
    <row r="3" spans="1:13" ht="21" customHeight="1">
      <c r="A3" s="70" t="s">
        <v>143</v>
      </c>
      <c r="B3" s="76"/>
      <c r="C3" s="248"/>
      <c r="D3" s="248"/>
      <c r="E3" s="248"/>
      <c r="F3" s="248"/>
      <c r="G3" s="248"/>
      <c r="H3" s="248"/>
      <c r="I3" s="248"/>
      <c r="J3" s="248"/>
      <c r="K3" s="248"/>
      <c r="L3" s="248"/>
      <c r="M3" s="65"/>
    </row>
    <row r="4" spans="1:13" ht="21" customHeight="1">
      <c r="A4" s="70" t="s">
        <v>144</v>
      </c>
      <c r="B4" s="76"/>
      <c r="C4" s="248"/>
      <c r="D4" s="248"/>
      <c r="E4" s="248"/>
      <c r="F4" s="248"/>
      <c r="G4" s="248"/>
      <c r="H4" s="248"/>
      <c r="I4" s="248"/>
      <c r="J4" s="248"/>
      <c r="K4" s="248"/>
      <c r="L4" s="248"/>
      <c r="M4" s="65"/>
    </row>
    <row r="5" spans="1:13" ht="24.75" customHeight="1">
      <c r="A5" s="71" t="s">
        <v>145</v>
      </c>
      <c r="B5" s="77"/>
      <c r="C5" s="248"/>
      <c r="D5" s="248"/>
      <c r="E5" s="248"/>
      <c r="F5" s="248"/>
      <c r="G5" s="248"/>
      <c r="H5" s="248"/>
      <c r="I5" s="248"/>
      <c r="J5" s="248"/>
      <c r="K5" s="248"/>
      <c r="L5" s="248"/>
      <c r="M5" s="65"/>
    </row>
    <row r="6" spans="1:13" ht="21" customHeight="1">
      <c r="A6" s="70" t="s">
        <v>146</v>
      </c>
      <c r="B6" s="76"/>
      <c r="C6" s="206"/>
      <c r="D6" s="206"/>
      <c r="E6" s="206"/>
      <c r="F6" s="206"/>
      <c r="G6" s="206"/>
      <c r="H6" s="206"/>
      <c r="I6" s="206"/>
      <c r="J6" s="206"/>
      <c r="K6" s="206"/>
      <c r="L6" s="206"/>
      <c r="M6" s="65"/>
    </row>
    <row r="7" spans="1:13" ht="24.75" customHeight="1">
      <c r="A7" s="72" t="s">
        <v>297</v>
      </c>
      <c r="B7" s="78"/>
      <c r="C7" s="249"/>
      <c r="D7" s="249"/>
      <c r="E7" s="249"/>
      <c r="F7" s="249"/>
      <c r="G7" s="249"/>
      <c r="H7" s="249"/>
      <c r="I7" s="249"/>
      <c r="J7" s="249"/>
      <c r="K7" s="249"/>
      <c r="L7" s="249"/>
      <c r="M7" s="65"/>
    </row>
    <row r="8" spans="1:13" ht="17.25" customHeight="1">
      <c r="A8" s="73" t="s">
        <v>352</v>
      </c>
      <c r="B8" s="156"/>
      <c r="C8" s="80">
        <f>C2+C4+C3+C5+C6-C7</f>
        <v>0</v>
      </c>
      <c r="D8" s="80">
        <f t="shared" ref="D8:L8" si="0">D2+D4+D3+D5+D6-D7</f>
        <v>0</v>
      </c>
      <c r="E8" s="80">
        <f t="shared" si="0"/>
        <v>0</v>
      </c>
      <c r="F8" s="80">
        <f t="shared" si="0"/>
        <v>0</v>
      </c>
      <c r="G8" s="80">
        <f t="shared" si="0"/>
        <v>0</v>
      </c>
      <c r="H8" s="80">
        <f t="shared" si="0"/>
        <v>0</v>
      </c>
      <c r="I8" s="80">
        <f t="shared" si="0"/>
        <v>0</v>
      </c>
      <c r="J8" s="80">
        <f t="shared" si="0"/>
        <v>0</v>
      </c>
      <c r="K8" s="80">
        <f t="shared" si="0"/>
        <v>0</v>
      </c>
      <c r="L8" s="80">
        <f t="shared" si="0"/>
        <v>0</v>
      </c>
      <c r="M8" s="65"/>
    </row>
    <row r="9" spans="1:13" s="64" customFormat="1" ht="12" customHeight="1">
      <c r="A9" s="67"/>
      <c r="B9" s="67"/>
      <c r="C9" s="67"/>
      <c r="D9" s="67"/>
      <c r="E9" s="67"/>
      <c r="F9" s="67"/>
      <c r="G9" s="67"/>
      <c r="H9" s="68"/>
      <c r="I9" s="68"/>
      <c r="J9" s="68"/>
      <c r="K9" s="68"/>
      <c r="L9" s="68"/>
      <c r="M9" s="68"/>
    </row>
    <row r="10" spans="1:13" ht="39" customHeight="1">
      <c r="A10" s="39" t="s">
        <v>351</v>
      </c>
      <c r="B10" s="224" t="s">
        <v>148</v>
      </c>
      <c r="C10" s="225" t="s">
        <v>132</v>
      </c>
      <c r="D10" s="225" t="s">
        <v>133</v>
      </c>
      <c r="E10" s="225" t="s">
        <v>134</v>
      </c>
      <c r="F10" s="225" t="s">
        <v>135</v>
      </c>
      <c r="G10" s="225" t="s">
        <v>136</v>
      </c>
      <c r="H10" s="225" t="s">
        <v>137</v>
      </c>
      <c r="I10" s="225" t="s">
        <v>138</v>
      </c>
      <c r="J10" s="225" t="s">
        <v>139</v>
      </c>
      <c r="K10" s="225" t="s">
        <v>140</v>
      </c>
      <c r="L10" s="225" t="s">
        <v>141</v>
      </c>
      <c r="M10" s="65"/>
    </row>
    <row r="11" spans="1:13" ht="21" customHeight="1">
      <c r="A11" s="70" t="s">
        <v>142</v>
      </c>
      <c r="B11" s="75"/>
      <c r="C11" s="66">
        <f>('Α ΥΛΕΣ'!C35+'Β ΥΛΕΣ'!C35)*('ΚΕΦΑΛΑΙΟ ΚΙΝΗΣΗΣ'!$B$11/360)</f>
        <v>0</v>
      </c>
      <c r="D11" s="66">
        <f>('Α ΥΛΕΣ'!D35+'Β ΥΛΕΣ'!D35)*('ΚΕΦΑΛΑΙΟ ΚΙΝΗΣΗΣ'!$B$11/360)</f>
        <v>0</v>
      </c>
      <c r="E11" s="66">
        <f>('Α ΥΛΕΣ'!E35+'Β ΥΛΕΣ'!E35)*('ΚΕΦΑΛΑΙΟ ΚΙΝΗΣΗΣ'!$B$11/360)</f>
        <v>0</v>
      </c>
      <c r="F11" s="66">
        <f>('Α ΥΛΕΣ'!F35+'Β ΥΛΕΣ'!F35)*('ΚΕΦΑΛΑΙΟ ΚΙΝΗΣΗΣ'!$B$11/360)</f>
        <v>0</v>
      </c>
      <c r="G11" s="66">
        <f>('Α ΥΛΕΣ'!G35+'Β ΥΛΕΣ'!G35)*('ΚΕΦΑΛΑΙΟ ΚΙΝΗΣΗΣ'!$B$11/360)</f>
        <v>0</v>
      </c>
      <c r="H11" s="66">
        <f>('Α ΥΛΕΣ'!H35+'Β ΥΛΕΣ'!H35)*('ΚΕΦΑΛΑΙΟ ΚΙΝΗΣΗΣ'!$B$11/360)</f>
        <v>0</v>
      </c>
      <c r="I11" s="66">
        <f>('Α ΥΛΕΣ'!I35+'Β ΥΛΕΣ'!I35)*('ΚΕΦΑΛΑΙΟ ΚΙΝΗΣΗΣ'!$B$11/360)</f>
        <v>0</v>
      </c>
      <c r="J11" s="66">
        <f>('Α ΥΛΕΣ'!J35+'Β ΥΛΕΣ'!J35)*('ΚΕΦΑΛΑΙΟ ΚΙΝΗΣΗΣ'!$B$11/360)</f>
        <v>0</v>
      </c>
      <c r="K11" s="66">
        <f>('Α ΥΛΕΣ'!K35+'Β ΥΛΕΣ'!K35)*('ΚΕΦΑΛΑΙΟ ΚΙΝΗΣΗΣ'!$B$11/360)</f>
        <v>0</v>
      </c>
      <c r="L11" s="66">
        <f>('Α ΥΛΕΣ'!L35+'Β ΥΛΕΣ'!L35)*('ΚΕΦΑΛΑΙΟ ΚΙΝΗΣΗΣ'!$B$11/360)</f>
        <v>0</v>
      </c>
      <c r="M11" s="65"/>
    </row>
    <row r="12" spans="1:13" ht="21" customHeight="1">
      <c r="A12" s="70" t="s">
        <v>143</v>
      </c>
      <c r="B12" s="76"/>
      <c r="C12" s="66">
        <f>'ΚΟΣΤΟΣ ΠΑΡΑΓΩΓΗΣ'!B10*('ΚΕΦΑΛΑΙΟ ΚΙΝΗΣΗΣ'!$B$12/360)</f>
        <v>0</v>
      </c>
      <c r="D12" s="66">
        <f>'ΚΟΣΤΟΣ ΠΑΡΑΓΩΓΗΣ'!C10*('ΚΕΦΑΛΑΙΟ ΚΙΝΗΣΗΣ'!$B$12/360)</f>
        <v>0</v>
      </c>
      <c r="E12" s="66">
        <f>'ΚΟΣΤΟΣ ΠΑΡΑΓΩΓΗΣ'!D10*('ΚΕΦΑΛΑΙΟ ΚΙΝΗΣΗΣ'!$B$12/360)</f>
        <v>0</v>
      </c>
      <c r="F12" s="66">
        <f>'ΚΟΣΤΟΣ ΠΑΡΑΓΩΓΗΣ'!E10*('ΚΕΦΑΛΑΙΟ ΚΙΝΗΣΗΣ'!$B$12/360)</f>
        <v>0</v>
      </c>
      <c r="G12" s="66">
        <f>'ΚΟΣΤΟΣ ΠΑΡΑΓΩΓΗΣ'!F10*('ΚΕΦΑΛΑΙΟ ΚΙΝΗΣΗΣ'!$B$12/360)</f>
        <v>0</v>
      </c>
      <c r="H12" s="66">
        <f>'ΚΟΣΤΟΣ ΠΑΡΑΓΩΓΗΣ'!G10*('ΚΕΦΑΛΑΙΟ ΚΙΝΗΣΗΣ'!$B$12/360)</f>
        <v>0</v>
      </c>
      <c r="I12" s="66">
        <f>'ΚΟΣΤΟΣ ΠΑΡΑΓΩΓΗΣ'!H10*('ΚΕΦΑΛΑΙΟ ΚΙΝΗΣΗΣ'!$B$12/360)</f>
        <v>0</v>
      </c>
      <c r="J12" s="66">
        <f>'ΚΟΣΤΟΣ ΠΑΡΑΓΩΓΗΣ'!I10*('ΚΕΦΑΛΑΙΟ ΚΙΝΗΣΗΣ'!$B$12/360)</f>
        <v>0</v>
      </c>
      <c r="K12" s="66">
        <f>'ΚΟΣΤΟΣ ΠΑΡΑΓΩΓΗΣ'!J10*('ΚΕΦΑΛΑΙΟ ΚΙΝΗΣΗΣ'!$B$12/360)</f>
        <v>0</v>
      </c>
      <c r="L12" s="66">
        <f>'ΚΟΣΤΟΣ ΠΑΡΑΓΩΓΗΣ'!K10*('ΚΕΦΑΛΑΙΟ ΚΙΝΗΣΗΣ'!$B$12/360)</f>
        <v>0</v>
      </c>
      <c r="M12" s="65"/>
    </row>
    <row r="13" spans="1:13" ht="21" customHeight="1">
      <c r="A13" s="70" t="s">
        <v>144</v>
      </c>
      <c r="B13" s="76"/>
      <c r="C13" s="66">
        <f>'ΚΟΣΤΟΣ ΠΑΡΑΓΩΓΗΣ'!B10*('ΚΕΦΑΛΑΙΟ ΚΙΝΗΣΗΣ'!$B$13/360)</f>
        <v>0</v>
      </c>
      <c r="D13" s="66">
        <f>'ΚΟΣΤΟΣ ΠΑΡΑΓΩΓΗΣ'!C10*('ΚΕΦΑΛΑΙΟ ΚΙΝΗΣΗΣ'!$B$13/360)</f>
        <v>0</v>
      </c>
      <c r="E13" s="66">
        <f>'ΚΟΣΤΟΣ ΠΑΡΑΓΩΓΗΣ'!D10*('ΚΕΦΑΛΑΙΟ ΚΙΝΗΣΗΣ'!$B$13/360)</f>
        <v>0</v>
      </c>
      <c r="F13" s="66">
        <f>'ΚΟΣΤΟΣ ΠΑΡΑΓΩΓΗΣ'!E10*('ΚΕΦΑΛΑΙΟ ΚΙΝΗΣΗΣ'!$B$13/360)</f>
        <v>0</v>
      </c>
      <c r="G13" s="66">
        <f>'ΚΟΣΤΟΣ ΠΑΡΑΓΩΓΗΣ'!F10*('ΚΕΦΑΛΑΙΟ ΚΙΝΗΣΗΣ'!$B$13/360)</f>
        <v>0</v>
      </c>
      <c r="H13" s="66">
        <f>'ΚΟΣΤΟΣ ΠΑΡΑΓΩΓΗΣ'!G10*('ΚΕΦΑΛΑΙΟ ΚΙΝΗΣΗΣ'!$B$13/360)</f>
        <v>0</v>
      </c>
      <c r="I13" s="66">
        <f>'ΚΟΣΤΟΣ ΠΑΡΑΓΩΓΗΣ'!H10*('ΚΕΦΑΛΑΙΟ ΚΙΝΗΣΗΣ'!$B$13/360)</f>
        <v>0</v>
      </c>
      <c r="J13" s="66">
        <f>'ΚΟΣΤΟΣ ΠΑΡΑΓΩΓΗΣ'!I10*('ΚΕΦΑΛΑΙΟ ΚΙΝΗΣΗΣ'!$B$13/360)</f>
        <v>0</v>
      </c>
      <c r="K13" s="66">
        <f>'ΚΟΣΤΟΣ ΠΑΡΑΓΩΓΗΣ'!J10*('ΚΕΦΑΛΑΙΟ ΚΙΝΗΣΗΣ'!$B$13/360)</f>
        <v>0</v>
      </c>
      <c r="L13" s="66">
        <f>'ΚΟΣΤΟΣ ΠΑΡΑΓΩΓΗΣ'!K10*('ΚΕΦΑΛΑΙΟ ΚΙΝΗΣΗΣ'!$B$13/360)</f>
        <v>0</v>
      </c>
      <c r="M13" s="65"/>
    </row>
    <row r="14" spans="1:13" ht="24.75" customHeight="1">
      <c r="A14" s="71" t="s">
        <v>145</v>
      </c>
      <c r="B14" s="77"/>
      <c r="C14" s="66">
        <f>'ΚΥΚΛΟΣ ΕΡΓΑΣΙΩΝ'!C38*('ΚΕΦΑΛΑΙΟ ΚΙΝΗΣΗΣ'!$B$14/360)</f>
        <v>0</v>
      </c>
      <c r="D14" s="66">
        <f>'ΚΥΚΛΟΣ ΕΡΓΑΣΙΩΝ'!D38*('ΚΕΦΑΛΑΙΟ ΚΙΝΗΣΗΣ'!$B$14/360)</f>
        <v>0</v>
      </c>
      <c r="E14" s="66">
        <f>'ΚΥΚΛΟΣ ΕΡΓΑΣΙΩΝ'!E38*('ΚΕΦΑΛΑΙΟ ΚΙΝΗΣΗΣ'!$B$14/360)</f>
        <v>0</v>
      </c>
      <c r="F14" s="66">
        <f>'ΚΥΚΛΟΣ ΕΡΓΑΣΙΩΝ'!F38*('ΚΕΦΑΛΑΙΟ ΚΙΝΗΣΗΣ'!$B$14/360)</f>
        <v>0</v>
      </c>
      <c r="G14" s="66">
        <f>'ΚΥΚΛΟΣ ΕΡΓΑΣΙΩΝ'!G38*('ΚΕΦΑΛΑΙΟ ΚΙΝΗΣΗΣ'!$B$14/360)</f>
        <v>0</v>
      </c>
      <c r="H14" s="66">
        <f>'ΚΥΚΛΟΣ ΕΡΓΑΣΙΩΝ'!H38*('ΚΕΦΑΛΑΙΟ ΚΙΝΗΣΗΣ'!$B$14/360)</f>
        <v>0</v>
      </c>
      <c r="I14" s="66">
        <f>'ΚΥΚΛΟΣ ΕΡΓΑΣΙΩΝ'!I38*('ΚΕΦΑΛΑΙΟ ΚΙΝΗΣΗΣ'!$B$14/360)</f>
        <v>0</v>
      </c>
      <c r="J14" s="66">
        <f>'ΚΥΚΛΟΣ ΕΡΓΑΣΙΩΝ'!J38*('ΚΕΦΑΛΑΙΟ ΚΙΝΗΣΗΣ'!$B$14/360)</f>
        <v>0</v>
      </c>
      <c r="K14" s="66">
        <f>'ΚΥΚΛΟΣ ΕΡΓΑΣΙΩΝ'!K38*('ΚΕΦΑΛΑΙΟ ΚΙΝΗΣΗΣ'!$B$14/360)</f>
        <v>0</v>
      </c>
      <c r="L14" s="66">
        <f>'ΚΥΚΛΟΣ ΕΡΓΑΣΙΩΝ'!L38*('ΚΕΦΑΛΑΙΟ ΚΙΝΗΣΗΣ'!$B$14/360)</f>
        <v>0</v>
      </c>
      <c r="M14" s="65"/>
    </row>
    <row r="15" spans="1:13" ht="21" customHeight="1">
      <c r="A15" s="70" t="s">
        <v>146</v>
      </c>
      <c r="B15" s="76"/>
      <c r="C15" s="206"/>
      <c r="D15" s="206"/>
      <c r="E15" s="206"/>
      <c r="F15" s="206"/>
      <c r="G15" s="206"/>
      <c r="H15" s="206"/>
      <c r="I15" s="206"/>
      <c r="J15" s="206"/>
      <c r="K15" s="206"/>
      <c r="L15" s="206"/>
      <c r="M15" s="65"/>
    </row>
    <row r="16" spans="1:13" ht="24.75" customHeight="1">
      <c r="A16" s="72" t="s">
        <v>297</v>
      </c>
      <c r="B16" s="78"/>
      <c r="C16" s="79">
        <f>('Α ΥΛΕΣ'!C35+'Β ΥΛΕΣ'!C35)*('ΚΕΦΑΛΑΙΟ ΚΙΝΗΣΗΣ'!$B$16/360)</f>
        <v>0</v>
      </c>
      <c r="D16" s="79">
        <f>('Α ΥΛΕΣ'!D35+'Β ΥΛΕΣ'!D35)*('ΚΕΦΑΛΑΙΟ ΚΙΝΗΣΗΣ'!$B$16/360)</f>
        <v>0</v>
      </c>
      <c r="E16" s="79">
        <f>('Α ΥΛΕΣ'!E35+'Β ΥΛΕΣ'!E35)*('ΚΕΦΑΛΑΙΟ ΚΙΝΗΣΗΣ'!$B$16/360)</f>
        <v>0</v>
      </c>
      <c r="F16" s="79">
        <f>('Α ΥΛΕΣ'!F35+'Β ΥΛΕΣ'!F35)*('ΚΕΦΑΛΑΙΟ ΚΙΝΗΣΗΣ'!$B$16/360)</f>
        <v>0</v>
      </c>
      <c r="G16" s="79">
        <f>('Α ΥΛΕΣ'!G35+'Β ΥΛΕΣ'!G35)*('ΚΕΦΑΛΑΙΟ ΚΙΝΗΣΗΣ'!$B$16/360)</f>
        <v>0</v>
      </c>
      <c r="H16" s="79">
        <f>('Α ΥΛΕΣ'!H35+'Β ΥΛΕΣ'!H35)*('ΚΕΦΑΛΑΙΟ ΚΙΝΗΣΗΣ'!$B$16/360)</f>
        <v>0</v>
      </c>
      <c r="I16" s="79">
        <f>('Α ΥΛΕΣ'!I35+'Β ΥΛΕΣ'!I35)*('ΚΕΦΑΛΑΙΟ ΚΙΝΗΣΗΣ'!$B$16/360)</f>
        <v>0</v>
      </c>
      <c r="J16" s="79">
        <f>('Α ΥΛΕΣ'!J35+'Β ΥΛΕΣ'!J35)*('ΚΕΦΑΛΑΙΟ ΚΙΝΗΣΗΣ'!$B$16/360)</f>
        <v>0</v>
      </c>
      <c r="K16" s="79">
        <f>('Α ΥΛΕΣ'!K35+'Β ΥΛΕΣ'!K35)*('ΚΕΦΑΛΑΙΟ ΚΙΝΗΣΗΣ'!$B$16/360)</f>
        <v>0</v>
      </c>
      <c r="L16" s="79">
        <f>('Α ΥΛΕΣ'!L35+'Β ΥΛΕΣ'!L35)*('ΚΕΦΑΛΑΙΟ ΚΙΝΗΣΗΣ'!$B$16/360)</f>
        <v>0</v>
      </c>
      <c r="M16" s="65"/>
    </row>
    <row r="17" spans="1:13" ht="17.25" customHeight="1">
      <c r="A17" s="73" t="s">
        <v>353</v>
      </c>
      <c r="B17" s="156"/>
      <c r="C17" s="80">
        <f>C11+C13+C12+C14+C15-C16</f>
        <v>0</v>
      </c>
      <c r="D17" s="80">
        <f t="shared" ref="D17:L17" si="1">D11+D13+D12+D14+D15-D16</f>
        <v>0</v>
      </c>
      <c r="E17" s="80">
        <f t="shared" si="1"/>
        <v>0</v>
      </c>
      <c r="F17" s="80">
        <f t="shared" si="1"/>
        <v>0</v>
      </c>
      <c r="G17" s="80">
        <f t="shared" si="1"/>
        <v>0</v>
      </c>
      <c r="H17" s="80">
        <f t="shared" si="1"/>
        <v>0</v>
      </c>
      <c r="I17" s="80">
        <f t="shared" si="1"/>
        <v>0</v>
      </c>
      <c r="J17" s="80">
        <f t="shared" si="1"/>
        <v>0</v>
      </c>
      <c r="K17" s="80">
        <f t="shared" si="1"/>
        <v>0</v>
      </c>
      <c r="L17" s="80">
        <f t="shared" si="1"/>
        <v>0</v>
      </c>
      <c r="M17" s="65"/>
    </row>
    <row r="18" spans="1:13" s="64" customFormat="1" ht="12" customHeight="1">
      <c r="A18" s="67"/>
      <c r="B18" s="67"/>
      <c r="C18" s="67"/>
      <c r="D18" s="67"/>
      <c r="E18" s="67"/>
      <c r="F18" s="67"/>
      <c r="G18" s="67"/>
      <c r="H18" s="68"/>
      <c r="I18" s="68"/>
      <c r="J18" s="68"/>
      <c r="K18" s="68"/>
      <c r="L18" s="68"/>
      <c r="M18" s="68"/>
    </row>
    <row r="19" spans="1:13" ht="31.5" customHeight="1">
      <c r="A19" s="60" t="s">
        <v>354</v>
      </c>
      <c r="B19" s="156"/>
      <c r="C19" s="80">
        <f>C17-C8</f>
        <v>0</v>
      </c>
      <c r="D19" s="80">
        <f t="shared" ref="D19:L19" si="2">D17-D8</f>
        <v>0</v>
      </c>
      <c r="E19" s="80">
        <f t="shared" si="2"/>
        <v>0</v>
      </c>
      <c r="F19" s="80">
        <f t="shared" si="2"/>
        <v>0</v>
      </c>
      <c r="G19" s="80">
        <f t="shared" si="2"/>
        <v>0</v>
      </c>
      <c r="H19" s="80">
        <f t="shared" si="2"/>
        <v>0</v>
      </c>
      <c r="I19" s="80">
        <f t="shared" si="2"/>
        <v>0</v>
      </c>
      <c r="J19" s="80">
        <f t="shared" si="2"/>
        <v>0</v>
      </c>
      <c r="K19" s="80">
        <f t="shared" si="2"/>
        <v>0</v>
      </c>
      <c r="L19" s="80">
        <f t="shared" si="2"/>
        <v>0</v>
      </c>
      <c r="M19" s="65"/>
    </row>
    <row r="20" spans="1:13" s="64" customFormat="1" ht="12" customHeight="1">
      <c r="A20" s="67"/>
      <c r="B20" s="67"/>
      <c r="C20" s="67"/>
      <c r="D20" s="67"/>
      <c r="E20" s="67"/>
      <c r="F20" s="67"/>
      <c r="G20" s="67"/>
      <c r="H20" s="68"/>
      <c r="I20" s="68"/>
      <c r="J20" s="68"/>
      <c r="K20" s="68"/>
      <c r="L20" s="68"/>
      <c r="M20" s="68"/>
    </row>
    <row r="21" spans="1:13" ht="31.5" customHeight="1">
      <c r="A21" s="60" t="s">
        <v>355</v>
      </c>
      <c r="B21" s="156"/>
      <c r="C21" s="80">
        <f>C19</f>
        <v>0</v>
      </c>
      <c r="D21" s="80">
        <f>D19-C19</f>
        <v>0</v>
      </c>
      <c r="E21" s="80">
        <f t="shared" ref="E21:K21" si="3">E19-D19</f>
        <v>0</v>
      </c>
      <c r="F21" s="80">
        <f t="shared" si="3"/>
        <v>0</v>
      </c>
      <c r="G21" s="80">
        <f t="shared" si="3"/>
        <v>0</v>
      </c>
      <c r="H21" s="80">
        <f t="shared" si="3"/>
        <v>0</v>
      </c>
      <c r="I21" s="80">
        <f t="shared" si="3"/>
        <v>0</v>
      </c>
      <c r="J21" s="80">
        <f t="shared" si="3"/>
        <v>0</v>
      </c>
      <c r="K21" s="80">
        <f t="shared" si="3"/>
        <v>0</v>
      </c>
      <c r="L21" s="80">
        <f>L19-K19</f>
        <v>0</v>
      </c>
      <c r="M21" s="65"/>
    </row>
    <row r="22" spans="1:13" s="64" customFormat="1" ht="12" customHeight="1">
      <c r="A22" s="67"/>
      <c r="B22" s="67"/>
      <c r="C22" s="67"/>
      <c r="D22" s="67"/>
      <c r="E22" s="67"/>
      <c r="F22" s="67"/>
      <c r="G22" s="67"/>
      <c r="H22" s="68"/>
      <c r="I22" s="68"/>
      <c r="J22" s="68"/>
      <c r="K22" s="68"/>
      <c r="L22" s="68"/>
      <c r="M22" s="68"/>
    </row>
    <row r="23" spans="1:13" ht="15.75" customHeight="1">
      <c r="A23" s="141" t="s">
        <v>250</v>
      </c>
      <c r="B23" s="69"/>
      <c r="C23" s="69"/>
      <c r="D23" s="69"/>
      <c r="E23" s="69"/>
      <c r="F23" s="69"/>
      <c r="G23" s="69"/>
      <c r="H23" s="65"/>
      <c r="I23" s="65"/>
      <c r="J23" s="65"/>
      <c r="K23" s="65"/>
      <c r="L23" s="65"/>
      <c r="M23" s="65"/>
    </row>
    <row r="24" spans="1:13" ht="16.5" customHeight="1">
      <c r="A24" s="141"/>
      <c r="B24" s="147" t="s">
        <v>48</v>
      </c>
      <c r="C24" s="49" t="s">
        <v>132</v>
      </c>
      <c r="D24" s="49" t="s">
        <v>133</v>
      </c>
      <c r="E24" s="49" t="s">
        <v>134</v>
      </c>
      <c r="F24" s="49" t="s">
        <v>135</v>
      </c>
      <c r="G24" s="49" t="s">
        <v>136</v>
      </c>
      <c r="H24" s="49" t="s">
        <v>137</v>
      </c>
      <c r="I24" s="49" t="s">
        <v>138</v>
      </c>
      <c r="J24" s="49" t="s">
        <v>139</v>
      </c>
      <c r="K24" s="49" t="s">
        <v>140</v>
      </c>
      <c r="L24" s="49" t="s">
        <v>141</v>
      </c>
      <c r="M24" s="65"/>
    </row>
    <row r="25" spans="1:13">
      <c r="A25" s="254" t="s">
        <v>6</v>
      </c>
      <c r="B25" s="170">
        <v>1</v>
      </c>
      <c r="C25" s="194">
        <f>C17</f>
        <v>0</v>
      </c>
      <c r="D25" s="194">
        <f t="shared" ref="D25:L25" si="4">D17</f>
        <v>0</v>
      </c>
      <c r="E25" s="194">
        <f t="shared" si="4"/>
        <v>0</v>
      </c>
      <c r="F25" s="194">
        <f t="shared" si="4"/>
        <v>0</v>
      </c>
      <c r="G25" s="194">
        <f t="shared" si="4"/>
        <v>0</v>
      </c>
      <c r="H25" s="194">
        <f t="shared" si="4"/>
        <v>0</v>
      </c>
      <c r="I25" s="194">
        <f t="shared" si="4"/>
        <v>0</v>
      </c>
      <c r="J25" s="194">
        <f t="shared" si="4"/>
        <v>0</v>
      </c>
      <c r="K25" s="194">
        <f t="shared" si="4"/>
        <v>0</v>
      </c>
      <c r="L25" s="194">
        <f t="shared" si="4"/>
        <v>0</v>
      </c>
      <c r="M25" s="65"/>
    </row>
    <row r="26" spans="1:13" ht="18" customHeight="1">
      <c r="A26" s="146" t="s">
        <v>200</v>
      </c>
      <c r="B26" s="143"/>
      <c r="C26" s="142">
        <f>$B$26*C25</f>
        <v>0</v>
      </c>
      <c r="D26" s="142">
        <f t="shared" ref="D26:L26" si="5">$B$26*D25</f>
        <v>0</v>
      </c>
      <c r="E26" s="142">
        <f t="shared" si="5"/>
        <v>0</v>
      </c>
      <c r="F26" s="142">
        <f t="shared" si="5"/>
        <v>0</v>
      </c>
      <c r="G26" s="142">
        <f t="shared" si="5"/>
        <v>0</v>
      </c>
      <c r="H26" s="142">
        <f t="shared" si="5"/>
        <v>0</v>
      </c>
      <c r="I26" s="142">
        <f t="shared" si="5"/>
        <v>0</v>
      </c>
      <c r="J26" s="142">
        <f t="shared" si="5"/>
        <v>0</v>
      </c>
      <c r="K26" s="142">
        <f t="shared" si="5"/>
        <v>0</v>
      </c>
      <c r="L26" s="142">
        <f t="shared" si="5"/>
        <v>0</v>
      </c>
      <c r="M26" s="65"/>
    </row>
    <row r="27" spans="1:13" ht="18" customHeight="1">
      <c r="A27" s="146" t="s">
        <v>244</v>
      </c>
      <c r="B27" s="143"/>
      <c r="C27" s="142">
        <f>$B$27*C25</f>
        <v>0</v>
      </c>
      <c r="D27" s="142">
        <f t="shared" ref="D27:L27" si="6">$B$27*D25</f>
        <v>0</v>
      </c>
      <c r="E27" s="142">
        <f t="shared" si="6"/>
        <v>0</v>
      </c>
      <c r="F27" s="142">
        <f t="shared" si="6"/>
        <v>0</v>
      </c>
      <c r="G27" s="142">
        <f t="shared" si="6"/>
        <v>0</v>
      </c>
      <c r="H27" s="142">
        <f t="shared" si="6"/>
        <v>0</v>
      </c>
      <c r="I27" s="142">
        <f t="shared" si="6"/>
        <v>0</v>
      </c>
      <c r="J27" s="142">
        <f t="shared" si="6"/>
        <v>0</v>
      </c>
      <c r="K27" s="142">
        <f t="shared" si="6"/>
        <v>0</v>
      </c>
      <c r="L27" s="142">
        <f t="shared" si="6"/>
        <v>0</v>
      </c>
      <c r="M27" s="65"/>
    </row>
    <row r="28" spans="1:13" ht="18" customHeight="1">
      <c r="A28" s="144" t="s">
        <v>147</v>
      </c>
      <c r="B28" s="145"/>
      <c r="C28" s="370"/>
      <c r="D28" s="371"/>
      <c r="E28" s="371"/>
      <c r="F28" s="371"/>
      <c r="G28" s="371"/>
      <c r="H28" s="371"/>
      <c r="I28" s="371"/>
      <c r="J28" s="371"/>
      <c r="K28" s="371"/>
      <c r="L28" s="372"/>
      <c r="M28" s="65"/>
    </row>
    <row r="29" spans="1:13" ht="18" customHeight="1">
      <c r="A29" s="144" t="s">
        <v>199</v>
      </c>
      <c r="B29" s="170"/>
      <c r="C29" s="195">
        <f>$B$28*C27</f>
        <v>0</v>
      </c>
      <c r="D29" s="195">
        <f t="shared" ref="D29:L29" si="7">$B$28*D27</f>
        <v>0</v>
      </c>
      <c r="E29" s="195">
        <f t="shared" si="7"/>
        <v>0</v>
      </c>
      <c r="F29" s="195">
        <f t="shared" si="7"/>
        <v>0</v>
      </c>
      <c r="G29" s="195">
        <f t="shared" si="7"/>
        <v>0</v>
      </c>
      <c r="H29" s="195">
        <f t="shared" si="7"/>
        <v>0</v>
      </c>
      <c r="I29" s="195">
        <f t="shared" si="7"/>
        <v>0</v>
      </c>
      <c r="J29" s="195">
        <f t="shared" si="7"/>
        <v>0</v>
      </c>
      <c r="K29" s="195">
        <f t="shared" si="7"/>
        <v>0</v>
      </c>
      <c r="L29" s="195">
        <f t="shared" si="7"/>
        <v>0</v>
      </c>
      <c r="M29" s="65"/>
    </row>
    <row r="30" spans="1:13" s="64" customFormat="1" ht="12" customHeight="1">
      <c r="A30" s="67"/>
      <c r="B30" s="67"/>
      <c r="C30" s="67"/>
      <c r="D30" s="67"/>
      <c r="E30" s="67"/>
      <c r="F30" s="67"/>
      <c r="G30" s="67"/>
      <c r="H30" s="68"/>
      <c r="I30" s="68"/>
      <c r="J30" s="68"/>
      <c r="K30" s="68"/>
      <c r="L30" s="68"/>
      <c r="M30" s="68"/>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80"/>
  <sheetViews>
    <sheetView showGridLines="0" zoomScale="80" zoomScaleNormal="80" workbookViewId="0">
      <selection activeCell="G20" sqref="G20"/>
    </sheetView>
  </sheetViews>
  <sheetFormatPr defaultRowHeight="10.5"/>
  <cols>
    <col min="1" max="1" width="19.42578125" style="81" customWidth="1"/>
    <col min="2" max="5" width="18" style="81" customWidth="1"/>
    <col min="6" max="11" width="16.28515625" style="81" customWidth="1"/>
    <col min="12" max="16384" width="9.140625" style="81"/>
  </cols>
  <sheetData>
    <row r="2" spans="1:8" ht="21.75" customHeight="1">
      <c r="A2" s="373" t="s">
        <v>403</v>
      </c>
      <c r="B2" s="374"/>
      <c r="C2" s="374"/>
      <c r="D2" s="82"/>
    </row>
    <row r="4" spans="1:8" ht="20.25" customHeight="1">
      <c r="A4" s="381" t="s">
        <v>442</v>
      </c>
      <c r="B4" s="382"/>
      <c r="C4" s="382"/>
      <c r="D4" s="382"/>
      <c r="E4" s="382"/>
      <c r="H4" s="333"/>
    </row>
    <row r="5" spans="1:8" ht="20.25" customHeight="1">
      <c r="A5" s="383" t="s">
        <v>365</v>
      </c>
      <c r="B5" s="384"/>
      <c r="C5" s="384"/>
      <c r="D5" s="384"/>
      <c r="E5" s="385"/>
    </row>
    <row r="6" spans="1:8" ht="18.75" customHeight="1">
      <c r="A6" s="373" t="s">
        <v>149</v>
      </c>
      <c r="B6" s="374"/>
      <c r="C6" s="374"/>
      <c r="D6" s="88">
        <f>D2</f>
        <v>0</v>
      </c>
      <c r="E6" s="82"/>
    </row>
    <row r="7" spans="1:8" ht="18.75" customHeight="1">
      <c r="A7" s="373" t="s">
        <v>150</v>
      </c>
      <c r="B7" s="374"/>
      <c r="C7" s="374"/>
      <c r="D7" s="83">
        <v>0</v>
      </c>
      <c r="E7" s="84"/>
    </row>
    <row r="8" spans="1:8" ht="18.75" customHeight="1">
      <c r="A8" s="373" t="s">
        <v>151</v>
      </c>
      <c r="B8" s="374"/>
      <c r="C8" s="374"/>
      <c r="D8" s="85"/>
      <c r="E8" s="84" t="s">
        <v>226</v>
      </c>
    </row>
    <row r="9" spans="1:8" ht="18.75" customHeight="1">
      <c r="A9" s="373" t="s">
        <v>227</v>
      </c>
      <c r="B9" s="374"/>
      <c r="C9" s="374"/>
      <c r="D9" s="158"/>
      <c r="E9" s="160"/>
    </row>
    <row r="10" spans="1:8" ht="18.75" customHeight="1">
      <c r="A10" s="373" t="s">
        <v>152</v>
      </c>
      <c r="B10" s="374"/>
      <c r="C10" s="374"/>
      <c r="D10" s="86"/>
      <c r="E10" s="84" t="s">
        <v>226</v>
      </c>
    </row>
    <row r="11" spans="1:8" ht="22.5" customHeight="1">
      <c r="A11" s="373" t="s">
        <v>208</v>
      </c>
      <c r="B11" s="374"/>
      <c r="C11" s="374"/>
      <c r="D11" s="86"/>
      <c r="E11" s="84"/>
    </row>
    <row r="12" spans="1:8" ht="32.25" customHeight="1">
      <c r="A12" s="373" t="s">
        <v>153</v>
      </c>
      <c r="B12" s="374"/>
      <c r="C12" s="374"/>
      <c r="D12" s="86"/>
      <c r="E12" s="87"/>
      <c r="G12" s="81" t="s">
        <v>154</v>
      </c>
    </row>
    <row r="13" spans="1:8" ht="17.25" customHeight="1">
      <c r="A13" s="373" t="s">
        <v>155</v>
      </c>
      <c r="B13" s="374"/>
      <c r="C13" s="374"/>
      <c r="D13" s="88" t="e">
        <f>-PMT(D7/D9,(D8-D10)*D9,D6+D11,0,0)</f>
        <v>#DIV/0!</v>
      </c>
      <c r="E13" s="84"/>
    </row>
    <row r="14" spans="1:8" ht="6" customHeight="1"/>
    <row r="15" spans="1:8" ht="24" customHeight="1">
      <c r="A15" s="174" t="s">
        <v>209</v>
      </c>
      <c r="B15" s="175" t="s">
        <v>156</v>
      </c>
      <c r="C15" s="175" t="s">
        <v>157</v>
      </c>
      <c r="D15" s="175" t="s">
        <v>305</v>
      </c>
      <c r="E15" s="174" t="s">
        <v>158</v>
      </c>
    </row>
    <row r="16" spans="1:8" ht="25.5" customHeight="1">
      <c r="A16" s="161" t="s">
        <v>252</v>
      </c>
      <c r="B16" s="176"/>
      <c r="C16" s="176"/>
      <c r="D16" s="176"/>
      <c r="E16" s="176">
        <f>D6+D11</f>
        <v>0</v>
      </c>
    </row>
    <row r="17" spans="1:5" ht="18" customHeight="1">
      <c r="A17" s="90" t="s">
        <v>211</v>
      </c>
      <c r="B17" s="91" t="e">
        <f>E16*$D$7/$D$9</f>
        <v>#DIV/0!</v>
      </c>
      <c r="C17" s="91" t="e">
        <f t="shared" ref="C17:C30" si="0">D17-B17</f>
        <v>#DIV/0!</v>
      </c>
      <c r="D17" s="91" t="e">
        <f t="shared" ref="D17:D31" si="1">$D$13</f>
        <v>#DIV/0!</v>
      </c>
      <c r="E17" s="91" t="e">
        <f t="shared" ref="E17:E30" si="2">E16-C17</f>
        <v>#DIV/0!</v>
      </c>
    </row>
    <row r="18" spans="1:5" ht="18" customHeight="1">
      <c r="A18" s="90" t="s">
        <v>212</v>
      </c>
      <c r="B18" s="91" t="e">
        <f t="shared" ref="B18:B30" si="3">E17*$D$7/$D$9</f>
        <v>#DIV/0!</v>
      </c>
      <c r="C18" s="91" t="e">
        <f t="shared" si="0"/>
        <v>#DIV/0!</v>
      </c>
      <c r="D18" s="91" t="e">
        <f t="shared" si="1"/>
        <v>#DIV/0!</v>
      </c>
      <c r="E18" s="91" t="e">
        <f t="shared" si="2"/>
        <v>#DIV/0!</v>
      </c>
    </row>
    <row r="19" spans="1:5" ht="18" customHeight="1">
      <c r="A19" s="90" t="s">
        <v>213</v>
      </c>
      <c r="B19" s="91" t="e">
        <f t="shared" si="3"/>
        <v>#DIV/0!</v>
      </c>
      <c r="C19" s="91" t="e">
        <f t="shared" si="0"/>
        <v>#DIV/0!</v>
      </c>
      <c r="D19" s="91" t="e">
        <f t="shared" si="1"/>
        <v>#DIV/0!</v>
      </c>
      <c r="E19" s="91" t="e">
        <f t="shared" si="2"/>
        <v>#DIV/0!</v>
      </c>
    </row>
    <row r="20" spans="1:5" ht="18" customHeight="1">
      <c r="A20" s="90" t="s">
        <v>214</v>
      </c>
      <c r="B20" s="91" t="e">
        <f t="shared" si="3"/>
        <v>#DIV/0!</v>
      </c>
      <c r="C20" s="91" t="e">
        <f t="shared" si="0"/>
        <v>#DIV/0!</v>
      </c>
      <c r="D20" s="91" t="e">
        <f t="shared" si="1"/>
        <v>#DIV/0!</v>
      </c>
      <c r="E20" s="91" t="e">
        <f t="shared" si="2"/>
        <v>#DIV/0!</v>
      </c>
    </row>
    <row r="21" spans="1:5" ht="18" customHeight="1">
      <c r="A21" s="90" t="s">
        <v>215</v>
      </c>
      <c r="B21" s="91" t="e">
        <f t="shared" si="3"/>
        <v>#DIV/0!</v>
      </c>
      <c r="C21" s="91" t="e">
        <f t="shared" si="0"/>
        <v>#DIV/0!</v>
      </c>
      <c r="D21" s="91" t="e">
        <f t="shared" si="1"/>
        <v>#DIV/0!</v>
      </c>
      <c r="E21" s="91" t="e">
        <f t="shared" si="2"/>
        <v>#DIV/0!</v>
      </c>
    </row>
    <row r="22" spans="1:5" ht="18" customHeight="1">
      <c r="A22" s="90" t="s">
        <v>216</v>
      </c>
      <c r="B22" s="91" t="e">
        <f t="shared" si="3"/>
        <v>#DIV/0!</v>
      </c>
      <c r="C22" s="91" t="e">
        <f t="shared" si="0"/>
        <v>#DIV/0!</v>
      </c>
      <c r="D22" s="91" t="e">
        <f t="shared" si="1"/>
        <v>#DIV/0!</v>
      </c>
      <c r="E22" s="91" t="e">
        <f t="shared" si="2"/>
        <v>#DIV/0!</v>
      </c>
    </row>
    <row r="23" spans="1:5" ht="18" customHeight="1">
      <c r="A23" s="90" t="s">
        <v>217</v>
      </c>
      <c r="B23" s="91" t="e">
        <f t="shared" si="3"/>
        <v>#DIV/0!</v>
      </c>
      <c r="C23" s="91" t="e">
        <f t="shared" si="0"/>
        <v>#DIV/0!</v>
      </c>
      <c r="D23" s="91" t="e">
        <f t="shared" si="1"/>
        <v>#DIV/0!</v>
      </c>
      <c r="E23" s="91" t="e">
        <f t="shared" si="2"/>
        <v>#DIV/0!</v>
      </c>
    </row>
    <row r="24" spans="1:5" ht="18" customHeight="1">
      <c r="A24" s="90" t="s">
        <v>218</v>
      </c>
      <c r="B24" s="91" t="e">
        <f t="shared" si="3"/>
        <v>#DIV/0!</v>
      </c>
      <c r="C24" s="91" t="e">
        <f t="shared" si="0"/>
        <v>#DIV/0!</v>
      </c>
      <c r="D24" s="91" t="e">
        <f t="shared" si="1"/>
        <v>#DIV/0!</v>
      </c>
      <c r="E24" s="91" t="e">
        <f t="shared" si="2"/>
        <v>#DIV/0!</v>
      </c>
    </row>
    <row r="25" spans="1:5" ht="18" customHeight="1">
      <c r="A25" s="90" t="s">
        <v>219</v>
      </c>
      <c r="B25" s="91" t="e">
        <f t="shared" si="3"/>
        <v>#DIV/0!</v>
      </c>
      <c r="C25" s="91" t="e">
        <f t="shared" si="0"/>
        <v>#DIV/0!</v>
      </c>
      <c r="D25" s="91" t="e">
        <f t="shared" si="1"/>
        <v>#DIV/0!</v>
      </c>
      <c r="E25" s="91" t="e">
        <f t="shared" si="2"/>
        <v>#DIV/0!</v>
      </c>
    </row>
    <row r="26" spans="1:5" ht="18" customHeight="1">
      <c r="A26" s="90" t="s">
        <v>220</v>
      </c>
      <c r="B26" s="91" t="e">
        <f t="shared" si="3"/>
        <v>#DIV/0!</v>
      </c>
      <c r="C26" s="91" t="e">
        <f t="shared" si="0"/>
        <v>#DIV/0!</v>
      </c>
      <c r="D26" s="91" t="e">
        <f t="shared" si="1"/>
        <v>#DIV/0!</v>
      </c>
      <c r="E26" s="91" t="e">
        <f t="shared" si="2"/>
        <v>#DIV/0!</v>
      </c>
    </row>
    <row r="27" spans="1:5" ht="18" customHeight="1">
      <c r="A27" s="90" t="s">
        <v>221</v>
      </c>
      <c r="B27" s="91" t="e">
        <f t="shared" si="3"/>
        <v>#DIV/0!</v>
      </c>
      <c r="C27" s="91" t="e">
        <f t="shared" si="0"/>
        <v>#DIV/0!</v>
      </c>
      <c r="D27" s="91" t="e">
        <f t="shared" si="1"/>
        <v>#DIV/0!</v>
      </c>
      <c r="E27" s="91" t="e">
        <f t="shared" si="2"/>
        <v>#DIV/0!</v>
      </c>
    </row>
    <row r="28" spans="1:5" ht="18" customHeight="1">
      <c r="A28" s="90" t="s">
        <v>222</v>
      </c>
      <c r="B28" s="91" t="e">
        <f t="shared" si="3"/>
        <v>#DIV/0!</v>
      </c>
      <c r="C28" s="91" t="e">
        <f t="shared" si="0"/>
        <v>#DIV/0!</v>
      </c>
      <c r="D28" s="91" t="e">
        <f t="shared" si="1"/>
        <v>#DIV/0!</v>
      </c>
      <c r="E28" s="91" t="e">
        <f t="shared" si="2"/>
        <v>#DIV/0!</v>
      </c>
    </row>
    <row r="29" spans="1:5" ht="18" customHeight="1">
      <c r="A29" s="90" t="s">
        <v>223</v>
      </c>
      <c r="B29" s="91" t="e">
        <f t="shared" si="3"/>
        <v>#DIV/0!</v>
      </c>
      <c r="C29" s="91" t="e">
        <f t="shared" si="0"/>
        <v>#DIV/0!</v>
      </c>
      <c r="D29" s="91" t="e">
        <f t="shared" si="1"/>
        <v>#DIV/0!</v>
      </c>
      <c r="E29" s="91" t="e">
        <f t="shared" si="2"/>
        <v>#DIV/0!</v>
      </c>
    </row>
    <row r="30" spans="1:5" ht="18" customHeight="1">
      <c r="A30" s="90" t="s">
        <v>224</v>
      </c>
      <c r="B30" s="91" t="e">
        <f t="shared" si="3"/>
        <v>#DIV/0!</v>
      </c>
      <c r="C30" s="91" t="e">
        <f t="shared" si="0"/>
        <v>#DIV/0!</v>
      </c>
      <c r="D30" s="91" t="e">
        <f t="shared" si="1"/>
        <v>#DIV/0!</v>
      </c>
      <c r="E30" s="91" t="e">
        <f t="shared" si="2"/>
        <v>#DIV/0!</v>
      </c>
    </row>
    <row r="31" spans="1:5" ht="18" customHeight="1">
      <c r="A31" s="90" t="s">
        <v>225</v>
      </c>
      <c r="B31" s="91" t="e">
        <f>E30*$D$7/$D$9</f>
        <v>#DIV/0!</v>
      </c>
      <c r="C31" s="91" t="e">
        <f>D31-B31</f>
        <v>#DIV/0!</v>
      </c>
      <c r="D31" s="91" t="e">
        <f t="shared" si="1"/>
        <v>#DIV/0!</v>
      </c>
      <c r="E31" s="91" t="e">
        <f>E30-C31</f>
        <v>#DIV/0!</v>
      </c>
    </row>
    <row r="32" spans="1:5" ht="16.5" customHeight="1">
      <c r="A32" s="90"/>
      <c r="B32" s="91"/>
      <c r="C32" s="91"/>
      <c r="D32" s="91"/>
      <c r="E32" s="91"/>
    </row>
    <row r="33" spans="1:5" ht="14.25" customHeight="1">
      <c r="A33" s="90"/>
      <c r="B33" s="91"/>
      <c r="C33" s="91"/>
      <c r="D33" s="91"/>
      <c r="E33" s="91"/>
    </row>
    <row r="34" spans="1:5" ht="15" customHeight="1">
      <c r="A34" s="90"/>
      <c r="B34" s="91"/>
      <c r="C34" s="91"/>
      <c r="D34" s="91"/>
      <c r="E34" s="91"/>
    </row>
    <row r="35" spans="1:5" ht="19.5" customHeight="1">
      <c r="A35" s="90"/>
      <c r="B35" s="91"/>
      <c r="C35" s="91"/>
      <c r="D35" s="91"/>
      <c r="E35" s="91"/>
    </row>
    <row r="36" spans="1:5" ht="18.75" customHeight="1"/>
    <row r="37" spans="1:5" ht="20.25" customHeight="1">
      <c r="A37" s="381" t="s">
        <v>442</v>
      </c>
      <c r="B37" s="382"/>
      <c r="C37" s="382"/>
      <c r="D37" s="382"/>
      <c r="E37" s="382"/>
    </row>
    <row r="38" spans="1:5" ht="20.25" customHeight="1">
      <c r="A38" s="383" t="s">
        <v>228</v>
      </c>
      <c r="B38" s="384"/>
      <c r="C38" s="384"/>
      <c r="D38" s="384"/>
      <c r="E38" s="385"/>
    </row>
    <row r="39" spans="1:5" ht="18.75" customHeight="1">
      <c r="A39" s="373" t="s">
        <v>149</v>
      </c>
      <c r="B39" s="374"/>
      <c r="C39" s="374"/>
      <c r="D39" s="88">
        <f>D2</f>
        <v>0</v>
      </c>
      <c r="E39" s="82"/>
    </row>
    <row r="40" spans="1:5" ht="18.75" customHeight="1">
      <c r="A40" s="373" t="s">
        <v>150</v>
      </c>
      <c r="B40" s="374"/>
      <c r="C40" s="374"/>
      <c r="D40" s="83">
        <v>0</v>
      </c>
      <c r="E40" s="84"/>
    </row>
    <row r="41" spans="1:5" ht="18.75" customHeight="1">
      <c r="A41" s="373" t="s">
        <v>151</v>
      </c>
      <c r="B41" s="374"/>
      <c r="C41" s="374"/>
      <c r="D41" s="85"/>
      <c r="E41" s="84" t="s">
        <v>226</v>
      </c>
    </row>
    <row r="42" spans="1:5" ht="18.75" customHeight="1">
      <c r="A42" s="373" t="s">
        <v>227</v>
      </c>
      <c r="B42" s="374"/>
      <c r="C42" s="374"/>
      <c r="D42" s="158"/>
      <c r="E42" s="160"/>
    </row>
    <row r="43" spans="1:5" ht="18.75" customHeight="1">
      <c r="A43" s="373" t="s">
        <v>152</v>
      </c>
      <c r="B43" s="374"/>
      <c r="C43" s="374"/>
      <c r="D43" s="86"/>
      <c r="E43" s="84" t="s">
        <v>226</v>
      </c>
    </row>
    <row r="44" spans="1:5" ht="22.5" customHeight="1">
      <c r="A44" s="373" t="s">
        <v>208</v>
      </c>
      <c r="B44" s="374"/>
      <c r="C44" s="374"/>
      <c r="D44" s="86"/>
      <c r="E44" s="84"/>
    </row>
    <row r="45" spans="1:5" ht="32.25" customHeight="1">
      <c r="A45" s="373" t="s">
        <v>153</v>
      </c>
      <c r="B45" s="374"/>
      <c r="C45" s="374"/>
      <c r="D45" s="86"/>
      <c r="E45" s="87"/>
    </row>
    <row r="46" spans="1:5" ht="17.25" customHeight="1">
      <c r="A46" s="373" t="s">
        <v>229</v>
      </c>
      <c r="B46" s="374"/>
      <c r="C46" s="374"/>
      <c r="D46" s="88" t="e">
        <f>(D39+D44)/((D41-D43)*D42)</f>
        <v>#DIV/0!</v>
      </c>
      <c r="E46" s="84"/>
    </row>
    <row r="47" spans="1:5" ht="6" customHeight="1"/>
    <row r="48" spans="1:5" ht="27.75" customHeight="1">
      <c r="A48" s="89" t="s">
        <v>209</v>
      </c>
      <c r="B48" s="85" t="s">
        <v>156</v>
      </c>
      <c r="C48" s="85" t="s">
        <v>157</v>
      </c>
      <c r="D48" s="175" t="s">
        <v>305</v>
      </c>
      <c r="E48" s="174" t="s">
        <v>158</v>
      </c>
    </row>
    <row r="49" spans="1:5" ht="27.75" customHeight="1">
      <c r="A49" s="161" t="s">
        <v>210</v>
      </c>
      <c r="B49" s="91"/>
      <c r="C49" s="91"/>
      <c r="D49" s="91"/>
      <c r="E49" s="91">
        <f>D39+D44</f>
        <v>0</v>
      </c>
    </row>
    <row r="50" spans="1:5" ht="18" customHeight="1">
      <c r="A50" s="90" t="s">
        <v>211</v>
      </c>
      <c r="B50" s="91" t="e">
        <f>E49*$D$40/$D$42</f>
        <v>#DIV/0!</v>
      </c>
      <c r="C50" s="91" t="e">
        <f t="shared" ref="C50:C64" si="4">$D$46</f>
        <v>#DIV/0!</v>
      </c>
      <c r="D50" s="91" t="e">
        <f>B50+C50</f>
        <v>#DIV/0!</v>
      </c>
      <c r="E50" s="91" t="e">
        <f t="shared" ref="E50:E64" si="5">E49-C50</f>
        <v>#DIV/0!</v>
      </c>
    </row>
    <row r="51" spans="1:5" ht="18" customHeight="1">
      <c r="A51" s="90" t="s">
        <v>212</v>
      </c>
      <c r="B51" s="91" t="e">
        <f t="shared" ref="B51:B64" si="6">E50*$D$40/$D$42</f>
        <v>#DIV/0!</v>
      </c>
      <c r="C51" s="91" t="e">
        <f t="shared" si="4"/>
        <v>#DIV/0!</v>
      </c>
      <c r="D51" s="91" t="e">
        <f t="shared" ref="D51:D64" si="7">B51+C51</f>
        <v>#DIV/0!</v>
      </c>
      <c r="E51" s="91" t="e">
        <f t="shared" si="5"/>
        <v>#DIV/0!</v>
      </c>
    </row>
    <row r="52" spans="1:5" ht="18" customHeight="1">
      <c r="A52" s="90" t="s">
        <v>213</v>
      </c>
      <c r="B52" s="91" t="e">
        <f t="shared" si="6"/>
        <v>#DIV/0!</v>
      </c>
      <c r="C52" s="91" t="e">
        <f t="shared" si="4"/>
        <v>#DIV/0!</v>
      </c>
      <c r="D52" s="91" t="e">
        <f t="shared" si="7"/>
        <v>#DIV/0!</v>
      </c>
      <c r="E52" s="91" t="e">
        <f t="shared" si="5"/>
        <v>#DIV/0!</v>
      </c>
    </row>
    <row r="53" spans="1:5" ht="18" customHeight="1">
      <c r="A53" s="90" t="s">
        <v>214</v>
      </c>
      <c r="B53" s="91" t="e">
        <f t="shared" si="6"/>
        <v>#DIV/0!</v>
      </c>
      <c r="C53" s="91" t="e">
        <f t="shared" si="4"/>
        <v>#DIV/0!</v>
      </c>
      <c r="D53" s="91" t="e">
        <f t="shared" si="7"/>
        <v>#DIV/0!</v>
      </c>
      <c r="E53" s="91" t="e">
        <f t="shared" si="5"/>
        <v>#DIV/0!</v>
      </c>
    </row>
    <row r="54" spans="1:5" ht="18" customHeight="1">
      <c r="A54" s="90" t="s">
        <v>215</v>
      </c>
      <c r="B54" s="91" t="e">
        <f t="shared" si="6"/>
        <v>#DIV/0!</v>
      </c>
      <c r="C54" s="91" t="e">
        <f t="shared" si="4"/>
        <v>#DIV/0!</v>
      </c>
      <c r="D54" s="91" t="e">
        <f t="shared" si="7"/>
        <v>#DIV/0!</v>
      </c>
      <c r="E54" s="91" t="e">
        <f t="shared" si="5"/>
        <v>#DIV/0!</v>
      </c>
    </row>
    <row r="55" spans="1:5" ht="18" customHeight="1">
      <c r="A55" s="90" t="s">
        <v>216</v>
      </c>
      <c r="B55" s="91" t="e">
        <f t="shared" si="6"/>
        <v>#DIV/0!</v>
      </c>
      <c r="C55" s="91" t="e">
        <f t="shared" si="4"/>
        <v>#DIV/0!</v>
      </c>
      <c r="D55" s="91" t="e">
        <f t="shared" si="7"/>
        <v>#DIV/0!</v>
      </c>
      <c r="E55" s="91" t="e">
        <f t="shared" si="5"/>
        <v>#DIV/0!</v>
      </c>
    </row>
    <row r="56" spans="1:5" ht="18" customHeight="1">
      <c r="A56" s="90" t="s">
        <v>217</v>
      </c>
      <c r="B56" s="91" t="e">
        <f t="shared" si="6"/>
        <v>#DIV/0!</v>
      </c>
      <c r="C56" s="91" t="e">
        <f t="shared" si="4"/>
        <v>#DIV/0!</v>
      </c>
      <c r="D56" s="91" t="e">
        <f t="shared" si="7"/>
        <v>#DIV/0!</v>
      </c>
      <c r="E56" s="91" t="e">
        <f t="shared" si="5"/>
        <v>#DIV/0!</v>
      </c>
    </row>
    <row r="57" spans="1:5" ht="18" customHeight="1">
      <c r="A57" s="90" t="s">
        <v>218</v>
      </c>
      <c r="B57" s="91" t="e">
        <f t="shared" si="6"/>
        <v>#DIV/0!</v>
      </c>
      <c r="C57" s="91" t="e">
        <f t="shared" si="4"/>
        <v>#DIV/0!</v>
      </c>
      <c r="D57" s="91" t="e">
        <f t="shared" si="7"/>
        <v>#DIV/0!</v>
      </c>
      <c r="E57" s="91" t="e">
        <f t="shared" si="5"/>
        <v>#DIV/0!</v>
      </c>
    </row>
    <row r="58" spans="1:5" ht="18" customHeight="1">
      <c r="A58" s="90" t="s">
        <v>219</v>
      </c>
      <c r="B58" s="91" t="e">
        <f t="shared" si="6"/>
        <v>#DIV/0!</v>
      </c>
      <c r="C58" s="91" t="e">
        <f t="shared" si="4"/>
        <v>#DIV/0!</v>
      </c>
      <c r="D58" s="91" t="e">
        <f t="shared" si="7"/>
        <v>#DIV/0!</v>
      </c>
      <c r="E58" s="91" t="e">
        <f t="shared" si="5"/>
        <v>#DIV/0!</v>
      </c>
    </row>
    <row r="59" spans="1:5" ht="18" customHeight="1">
      <c r="A59" s="90" t="s">
        <v>220</v>
      </c>
      <c r="B59" s="91" t="e">
        <f t="shared" si="6"/>
        <v>#DIV/0!</v>
      </c>
      <c r="C59" s="91" t="e">
        <f t="shared" si="4"/>
        <v>#DIV/0!</v>
      </c>
      <c r="D59" s="91" t="e">
        <f t="shared" si="7"/>
        <v>#DIV/0!</v>
      </c>
      <c r="E59" s="91" t="e">
        <f t="shared" si="5"/>
        <v>#DIV/0!</v>
      </c>
    </row>
    <row r="60" spans="1:5" ht="18" customHeight="1">
      <c r="A60" s="90" t="s">
        <v>221</v>
      </c>
      <c r="B60" s="91" t="e">
        <f t="shared" si="6"/>
        <v>#DIV/0!</v>
      </c>
      <c r="C60" s="91" t="e">
        <f t="shared" si="4"/>
        <v>#DIV/0!</v>
      </c>
      <c r="D60" s="91" t="e">
        <f t="shared" si="7"/>
        <v>#DIV/0!</v>
      </c>
      <c r="E60" s="91" t="e">
        <f t="shared" si="5"/>
        <v>#DIV/0!</v>
      </c>
    </row>
    <row r="61" spans="1:5" ht="18" customHeight="1">
      <c r="A61" s="90" t="s">
        <v>222</v>
      </c>
      <c r="B61" s="91" t="e">
        <f t="shared" si="6"/>
        <v>#DIV/0!</v>
      </c>
      <c r="C61" s="91" t="e">
        <f t="shared" si="4"/>
        <v>#DIV/0!</v>
      </c>
      <c r="D61" s="91" t="e">
        <f t="shared" si="7"/>
        <v>#DIV/0!</v>
      </c>
      <c r="E61" s="91" t="e">
        <f t="shared" si="5"/>
        <v>#DIV/0!</v>
      </c>
    </row>
    <row r="62" spans="1:5" ht="18" customHeight="1">
      <c r="A62" s="90" t="s">
        <v>223</v>
      </c>
      <c r="B62" s="91" t="e">
        <f t="shared" si="6"/>
        <v>#DIV/0!</v>
      </c>
      <c r="C62" s="91" t="e">
        <f t="shared" si="4"/>
        <v>#DIV/0!</v>
      </c>
      <c r="D62" s="91" t="e">
        <f t="shared" si="7"/>
        <v>#DIV/0!</v>
      </c>
      <c r="E62" s="91" t="e">
        <f t="shared" si="5"/>
        <v>#DIV/0!</v>
      </c>
    </row>
    <row r="63" spans="1:5" ht="18" customHeight="1">
      <c r="A63" s="90" t="s">
        <v>224</v>
      </c>
      <c r="B63" s="91" t="e">
        <f t="shared" si="6"/>
        <v>#DIV/0!</v>
      </c>
      <c r="C63" s="91" t="e">
        <f t="shared" si="4"/>
        <v>#DIV/0!</v>
      </c>
      <c r="D63" s="91" t="e">
        <f t="shared" si="7"/>
        <v>#DIV/0!</v>
      </c>
      <c r="E63" s="91" t="e">
        <f t="shared" si="5"/>
        <v>#DIV/0!</v>
      </c>
    </row>
    <row r="64" spans="1:5" ht="18" customHeight="1">
      <c r="A64" s="90" t="s">
        <v>225</v>
      </c>
      <c r="B64" s="91" t="e">
        <f t="shared" si="6"/>
        <v>#DIV/0!</v>
      </c>
      <c r="C64" s="91" t="e">
        <f t="shared" si="4"/>
        <v>#DIV/0!</v>
      </c>
      <c r="D64" s="91" t="e">
        <f t="shared" si="7"/>
        <v>#DIV/0!</v>
      </c>
      <c r="E64" s="91" t="e">
        <f t="shared" si="5"/>
        <v>#DIV/0!</v>
      </c>
    </row>
    <row r="65" spans="1:11" ht="16.5" customHeight="1">
      <c r="A65" s="90"/>
      <c r="B65" s="91"/>
      <c r="C65" s="91"/>
      <c r="D65" s="91"/>
      <c r="E65" s="91"/>
    </row>
    <row r="66" spans="1:11" ht="14.25" customHeight="1">
      <c r="A66" s="90"/>
      <c r="B66" s="91"/>
      <c r="C66" s="91"/>
      <c r="D66" s="91"/>
      <c r="E66" s="91"/>
    </row>
    <row r="67" spans="1:11" ht="15" customHeight="1">
      <c r="A67" s="90"/>
      <c r="B67" s="91"/>
      <c r="C67" s="91"/>
      <c r="D67" s="91"/>
      <c r="E67" s="91"/>
    </row>
    <row r="68" spans="1:11" ht="15" customHeight="1">
      <c r="A68" s="90"/>
      <c r="B68" s="91"/>
      <c r="C68" s="91"/>
      <c r="D68" s="91"/>
      <c r="E68" s="91"/>
    </row>
    <row r="70" spans="1:11" s="22" customFormat="1" ht="53.25" customHeight="1">
      <c r="A70" s="378" t="s">
        <v>356</v>
      </c>
      <c r="B70" s="379"/>
      <c r="C70" s="379"/>
      <c r="D70" s="379"/>
      <c r="E70" s="380"/>
    </row>
    <row r="72" spans="1:11" s="171" customFormat="1" ht="24" customHeight="1">
      <c r="B72" s="172" t="s">
        <v>232</v>
      </c>
    </row>
    <row r="73" spans="1:11" s="171" customFormat="1" ht="19.5" customHeight="1">
      <c r="A73" s="173"/>
      <c r="B73" s="225" t="s">
        <v>56</v>
      </c>
      <c r="C73" s="225" t="s">
        <v>57</v>
      </c>
      <c r="D73" s="225" t="s">
        <v>63</v>
      </c>
      <c r="E73" s="225" t="s">
        <v>64</v>
      </c>
      <c r="F73" s="225" t="s">
        <v>65</v>
      </c>
      <c r="G73" s="225" t="s">
        <v>67</v>
      </c>
      <c r="H73" s="225" t="s">
        <v>68</v>
      </c>
      <c r="I73" s="225" t="s">
        <v>69</v>
      </c>
      <c r="J73" s="225" t="s">
        <v>70</v>
      </c>
      <c r="K73" s="225" t="s">
        <v>71</v>
      </c>
    </row>
    <row r="74" spans="1:11" s="171" customFormat="1" ht="19.5" customHeight="1">
      <c r="A74" s="177" t="s">
        <v>156</v>
      </c>
      <c r="B74" s="273"/>
      <c r="C74" s="273"/>
      <c r="D74" s="273"/>
      <c r="E74" s="273"/>
      <c r="F74" s="273"/>
      <c r="G74" s="273"/>
      <c r="H74" s="273"/>
      <c r="I74" s="273"/>
      <c r="J74" s="273"/>
      <c r="K74" s="273"/>
    </row>
    <row r="75" spans="1:11" s="171" customFormat="1" ht="19.5" customHeight="1">
      <c r="A75" s="177" t="s">
        <v>230</v>
      </c>
      <c r="B75" s="273"/>
      <c r="C75" s="273"/>
      <c r="D75" s="273"/>
      <c r="E75" s="273"/>
      <c r="F75" s="273"/>
      <c r="G75" s="273"/>
      <c r="H75" s="273"/>
      <c r="I75" s="273"/>
      <c r="J75" s="273"/>
      <c r="K75" s="273"/>
    </row>
    <row r="76" spans="1:11" s="171" customFormat="1" ht="19.5" customHeight="1">
      <c r="A76" s="177" t="s">
        <v>231</v>
      </c>
      <c r="B76" s="274">
        <f>B74+B75</f>
        <v>0</v>
      </c>
      <c r="C76" s="274">
        <f t="shared" ref="C76:K76" si="8">C74+C75</f>
        <v>0</v>
      </c>
      <c r="D76" s="274">
        <f t="shared" si="8"/>
        <v>0</v>
      </c>
      <c r="E76" s="274">
        <f t="shared" si="8"/>
        <v>0</v>
      </c>
      <c r="F76" s="274">
        <f t="shared" si="8"/>
        <v>0</v>
      </c>
      <c r="G76" s="274">
        <f t="shared" si="8"/>
        <v>0</v>
      </c>
      <c r="H76" s="274">
        <f t="shared" si="8"/>
        <v>0</v>
      </c>
      <c r="I76" s="274">
        <f t="shared" si="8"/>
        <v>0</v>
      </c>
      <c r="J76" s="274">
        <f t="shared" si="8"/>
        <v>0</v>
      </c>
      <c r="K76" s="274">
        <f t="shared" si="8"/>
        <v>0</v>
      </c>
    </row>
    <row r="77" spans="1:11" ht="17.25" customHeight="1">
      <c r="A77" s="265" t="s">
        <v>366</v>
      </c>
      <c r="B77" s="275">
        <f>B75</f>
        <v>0</v>
      </c>
      <c r="C77" s="275">
        <f>C75+B77</f>
        <v>0</v>
      </c>
      <c r="D77" s="275">
        <f t="shared" ref="D77:K77" si="9">D75+C77</f>
        <v>0</v>
      </c>
      <c r="E77" s="275">
        <f t="shared" si="9"/>
        <v>0</v>
      </c>
      <c r="F77" s="275">
        <f t="shared" si="9"/>
        <v>0</v>
      </c>
      <c r="G77" s="275">
        <f t="shared" si="9"/>
        <v>0</v>
      </c>
      <c r="H77" s="275">
        <f t="shared" si="9"/>
        <v>0</v>
      </c>
      <c r="I77" s="275">
        <f t="shared" si="9"/>
        <v>0</v>
      </c>
      <c r="J77" s="275">
        <f t="shared" si="9"/>
        <v>0</v>
      </c>
      <c r="K77" s="275">
        <f t="shared" si="9"/>
        <v>0</v>
      </c>
    </row>
    <row r="80" spans="1:11" ht="43.5" customHeight="1">
      <c r="A80" s="375" t="s">
        <v>460</v>
      </c>
      <c r="B80" s="376"/>
      <c r="C80" s="376"/>
      <c r="D80" s="376"/>
      <c r="E80" s="377"/>
    </row>
  </sheetData>
  <mergeCells count="23">
    <mergeCell ref="A10:C10"/>
    <mergeCell ref="A40:C40"/>
    <mergeCell ref="A5:E5"/>
    <mergeCell ref="A4:E4"/>
    <mergeCell ref="A6:C6"/>
    <mergeCell ref="A7:C7"/>
    <mergeCell ref="A8:C8"/>
    <mergeCell ref="A2:C2"/>
    <mergeCell ref="A80:E80"/>
    <mergeCell ref="A70:E70"/>
    <mergeCell ref="A37:E37"/>
    <mergeCell ref="A38:E38"/>
    <mergeCell ref="A39:C39"/>
    <mergeCell ref="A46:C46"/>
    <mergeCell ref="A11:C11"/>
    <mergeCell ref="A12:C12"/>
    <mergeCell ref="A45:C45"/>
    <mergeCell ref="A13:C13"/>
    <mergeCell ref="A43:C43"/>
    <mergeCell ref="A41:C41"/>
    <mergeCell ref="A42:C42"/>
    <mergeCell ref="A44:C44"/>
    <mergeCell ref="A9:C9"/>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6 E49" emptyCellReference="1"/>
    <ignoredError sqref="C17:E31 C50:E64" evalError="1"/>
    <ignoredError sqref="B17:B31 B50:B64 D46 D13"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showGridLines="0" zoomScale="80" zoomScaleNormal="80" workbookViewId="0">
      <selection activeCell="H55" sqref="H55"/>
    </sheetView>
  </sheetViews>
  <sheetFormatPr defaultRowHeight="10.5"/>
  <cols>
    <col min="1" max="1" width="12.140625" style="81" customWidth="1"/>
    <col min="2" max="2" width="12.7109375" style="81" customWidth="1"/>
    <col min="3" max="3" width="20.7109375" style="81" customWidth="1"/>
    <col min="4" max="4" width="14.42578125" style="81" customWidth="1"/>
    <col min="5" max="13" width="13.7109375" style="81" customWidth="1"/>
    <col min="14" max="16384" width="9.140625" style="81"/>
  </cols>
  <sheetData>
    <row r="1" spans="1:13" ht="28.5" customHeight="1">
      <c r="A1" s="392" t="s">
        <v>357</v>
      </c>
      <c r="B1" s="392"/>
      <c r="C1" s="392"/>
      <c r="D1" s="392"/>
      <c r="E1" s="250"/>
    </row>
    <row r="2" spans="1:13" ht="23.25" customHeight="1">
      <c r="A2" s="373" t="s">
        <v>404</v>
      </c>
      <c r="B2" s="374"/>
      <c r="C2" s="374"/>
      <c r="D2" s="85"/>
      <c r="E2" s="251"/>
    </row>
    <row r="3" spans="1:13" ht="23.25" customHeight="1">
      <c r="A3" s="373" t="s">
        <v>358</v>
      </c>
      <c r="B3" s="374"/>
      <c r="C3" s="374"/>
      <c r="D3" s="85"/>
      <c r="E3" s="252"/>
    </row>
    <row r="4" spans="1:13" ht="23.25" customHeight="1">
      <c r="A4" s="373" t="s">
        <v>233</v>
      </c>
      <c r="B4" s="374"/>
      <c r="C4" s="374"/>
      <c r="D4" s="84"/>
      <c r="E4" s="253"/>
    </row>
    <row r="5" spans="1:13" ht="23.25" customHeight="1">
      <c r="A5" s="373" t="s">
        <v>367</v>
      </c>
      <c r="B5" s="374"/>
      <c r="C5" s="374"/>
      <c r="D5" s="86"/>
      <c r="E5" s="253"/>
    </row>
    <row r="6" spans="1:13" ht="22.5" customHeight="1"/>
    <row r="7" spans="1:13" s="171" customFormat="1" ht="22.5" customHeight="1"/>
    <row r="8" spans="1:13" s="171" customFormat="1" ht="24" customHeight="1">
      <c r="A8" s="396" t="s">
        <v>359</v>
      </c>
      <c r="B8" s="397"/>
      <c r="C8" s="398"/>
      <c r="D8" s="225" t="s">
        <v>56</v>
      </c>
      <c r="E8" s="225" t="s">
        <v>57</v>
      </c>
      <c r="F8" s="225" t="s">
        <v>63</v>
      </c>
      <c r="G8" s="225" t="s">
        <v>64</v>
      </c>
      <c r="H8" s="225" t="s">
        <v>65</v>
      </c>
      <c r="I8" s="225" t="s">
        <v>67</v>
      </c>
      <c r="J8" s="225" t="s">
        <v>68</v>
      </c>
      <c r="K8" s="225" t="s">
        <v>69</v>
      </c>
      <c r="L8" s="225" t="s">
        <v>70</v>
      </c>
      <c r="M8" s="225" t="s">
        <v>71</v>
      </c>
    </row>
    <row r="9" spans="1:13" s="171" customFormat="1" ht="26.25" customHeight="1">
      <c r="A9" s="393" t="s">
        <v>368</v>
      </c>
      <c r="B9" s="394"/>
      <c r="C9" s="395"/>
      <c r="D9" s="276"/>
      <c r="E9" s="276"/>
      <c r="F9" s="276"/>
      <c r="G9" s="276"/>
      <c r="H9" s="276"/>
      <c r="I9" s="276"/>
      <c r="J9" s="276"/>
      <c r="K9" s="276"/>
      <c r="L9" s="276"/>
      <c r="M9" s="276"/>
    </row>
    <row r="10" spans="1:13" s="171" customFormat="1" ht="36.75" customHeight="1">
      <c r="A10" s="393" t="s">
        <v>369</v>
      </c>
      <c r="B10" s="394"/>
      <c r="C10" s="395"/>
      <c r="D10" s="276"/>
      <c r="E10" s="276"/>
      <c r="F10" s="276"/>
      <c r="G10" s="276"/>
      <c r="H10" s="276"/>
      <c r="I10" s="276"/>
      <c r="J10" s="276"/>
      <c r="K10" s="276"/>
      <c r="L10" s="276"/>
      <c r="M10" s="276"/>
    </row>
    <row r="11" spans="1:13" s="171" customFormat="1" ht="26.25" customHeight="1">
      <c r="A11" s="386" t="s">
        <v>405</v>
      </c>
      <c r="B11" s="387"/>
      <c r="C11" s="388"/>
      <c r="D11" s="276"/>
      <c r="E11" s="276"/>
      <c r="F11" s="276"/>
      <c r="G11" s="276"/>
      <c r="H11" s="276"/>
      <c r="I11" s="276"/>
      <c r="J11" s="276"/>
      <c r="K11" s="276"/>
      <c r="L11" s="276"/>
      <c r="M11" s="276"/>
    </row>
    <row r="12" spans="1:13" ht="19.5" customHeight="1">
      <c r="A12" s="389" t="s">
        <v>374</v>
      </c>
      <c r="B12" s="390"/>
      <c r="C12" s="391"/>
      <c r="D12" s="270">
        <f>D10</f>
        <v>0</v>
      </c>
      <c r="E12" s="270">
        <f>D12+E10</f>
        <v>0</v>
      </c>
      <c r="F12" s="270">
        <f t="shared" ref="F12:M12" si="0">E12+F10</f>
        <v>0</v>
      </c>
      <c r="G12" s="270">
        <f t="shared" si="0"/>
        <v>0</v>
      </c>
      <c r="H12" s="270">
        <f t="shared" si="0"/>
        <v>0</v>
      </c>
      <c r="I12" s="270">
        <f t="shared" si="0"/>
        <v>0</v>
      </c>
      <c r="J12" s="270">
        <f t="shared" si="0"/>
        <v>0</v>
      </c>
      <c r="K12" s="270">
        <f t="shared" si="0"/>
        <v>0</v>
      </c>
      <c r="L12" s="270">
        <f t="shared" si="0"/>
        <v>0</v>
      </c>
      <c r="M12" s="270">
        <f t="shared" si="0"/>
        <v>0</v>
      </c>
    </row>
    <row r="15" spans="1:13" ht="45" customHeight="1">
      <c r="A15" s="375" t="s">
        <v>460</v>
      </c>
      <c r="B15" s="376"/>
      <c r="C15" s="376"/>
      <c r="D15" s="376"/>
      <c r="E15" s="377"/>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showGridLines="0" topLeftCell="A19" zoomScale="70" zoomScaleNormal="70" workbookViewId="0">
      <selection activeCell="J13" sqref="J13"/>
    </sheetView>
  </sheetViews>
  <sheetFormatPr defaultRowHeight="10.5"/>
  <cols>
    <col min="1" max="1" width="23.140625" style="92" customWidth="1"/>
    <col min="2" max="2" width="11.7109375" style="92" bestFit="1" customWidth="1"/>
    <col min="3" max="3" width="9.5703125" style="92" bestFit="1" customWidth="1"/>
    <col min="4" max="4" width="10.5703125" style="92" customWidth="1"/>
    <col min="5" max="6" width="9.140625" style="92"/>
    <col min="7" max="7" width="20.85546875" style="92" customWidth="1"/>
    <col min="8" max="8" width="21.140625" style="92" customWidth="1"/>
    <col min="9" max="18" width="14.85546875" style="92" customWidth="1"/>
    <col min="19" max="19" width="14.5703125" style="92" customWidth="1"/>
    <col min="20" max="16384" width="9.140625" style="92"/>
  </cols>
  <sheetData>
    <row r="1" spans="1:19" ht="20.25" customHeight="1">
      <c r="A1" s="104" t="s">
        <v>4</v>
      </c>
      <c r="B1" s="105"/>
      <c r="C1" s="105"/>
      <c r="D1" s="105"/>
      <c r="E1" s="105"/>
      <c r="F1" s="105"/>
      <c r="G1" s="105"/>
      <c r="H1" s="105"/>
      <c r="I1" s="105"/>
      <c r="J1" s="105"/>
      <c r="K1" s="105"/>
      <c r="L1" s="105"/>
      <c r="M1" s="105"/>
      <c r="N1" s="105"/>
      <c r="O1" s="105"/>
      <c r="P1" s="105"/>
      <c r="Q1" s="105"/>
      <c r="R1" s="105"/>
      <c r="S1" s="106"/>
    </row>
    <row r="2" spans="1:19" s="94" customFormat="1" ht="40.5" customHeight="1">
      <c r="A2" s="100" t="s">
        <v>166</v>
      </c>
      <c r="B2" s="100" t="s">
        <v>159</v>
      </c>
      <c r="C2" s="100" t="s">
        <v>160</v>
      </c>
      <c r="D2" s="100" t="s">
        <v>161</v>
      </c>
      <c r="E2" s="100" t="s">
        <v>162</v>
      </c>
      <c r="F2" s="100" t="s">
        <v>163</v>
      </c>
      <c r="G2" s="100" t="s">
        <v>164</v>
      </c>
      <c r="H2" s="162"/>
      <c r="I2" s="74" t="s">
        <v>132</v>
      </c>
      <c r="J2" s="74" t="s">
        <v>133</v>
      </c>
      <c r="K2" s="74" t="s">
        <v>134</v>
      </c>
      <c r="L2" s="74" t="s">
        <v>135</v>
      </c>
      <c r="M2" s="74" t="s">
        <v>136</v>
      </c>
      <c r="N2" s="74" t="s">
        <v>137</v>
      </c>
      <c r="O2" s="74" t="s">
        <v>138</v>
      </c>
      <c r="P2" s="74" t="s">
        <v>139</v>
      </c>
      <c r="Q2" s="74" t="s">
        <v>140</v>
      </c>
      <c r="R2" s="74" t="s">
        <v>141</v>
      </c>
      <c r="S2" s="100" t="s">
        <v>165</v>
      </c>
    </row>
    <row r="3" spans="1:19" ht="37.5" customHeight="1">
      <c r="A3" s="351"/>
      <c r="B3" s="426"/>
      <c r="C3" s="429"/>
      <c r="D3" s="429"/>
      <c r="E3" s="432"/>
      <c r="F3" s="435"/>
      <c r="G3" s="429"/>
      <c r="H3" s="167" t="s">
        <v>246</v>
      </c>
      <c r="I3" s="165"/>
      <c r="J3" s="163">
        <f>I3-I5</f>
        <v>0</v>
      </c>
      <c r="K3" s="163">
        <f>J3-J5</f>
        <v>0</v>
      </c>
      <c r="L3" s="163">
        <f t="shared" ref="L3:R3" si="0">K3-K5</f>
        <v>0</v>
      </c>
      <c r="M3" s="163">
        <f t="shared" si="0"/>
        <v>0</v>
      </c>
      <c r="N3" s="163">
        <f t="shared" si="0"/>
        <v>0</v>
      </c>
      <c r="O3" s="163">
        <f t="shared" si="0"/>
        <v>0</v>
      </c>
      <c r="P3" s="163">
        <f t="shared" si="0"/>
        <v>0</v>
      </c>
      <c r="Q3" s="163">
        <f t="shared" si="0"/>
        <v>0</v>
      </c>
      <c r="R3" s="163">
        <f t="shared" si="0"/>
        <v>0</v>
      </c>
      <c r="S3" s="401"/>
    </row>
    <row r="4" spans="1:19" ht="13.5" customHeight="1">
      <c r="A4" s="352"/>
      <c r="B4" s="427"/>
      <c r="C4" s="430"/>
      <c r="D4" s="430"/>
      <c r="E4" s="433"/>
      <c r="F4" s="436"/>
      <c r="G4" s="430"/>
      <c r="H4" s="168" t="s">
        <v>156</v>
      </c>
      <c r="I4" s="164"/>
      <c r="J4" s="164"/>
      <c r="K4" s="164"/>
      <c r="L4" s="164"/>
      <c r="M4" s="164"/>
      <c r="N4" s="164"/>
      <c r="O4" s="164"/>
      <c r="P4" s="164"/>
      <c r="Q4" s="164"/>
      <c r="R4" s="164"/>
      <c r="S4" s="413"/>
    </row>
    <row r="5" spans="1:19" ht="13.5" customHeight="1">
      <c r="A5" s="353"/>
      <c r="B5" s="428"/>
      <c r="C5" s="431"/>
      <c r="D5" s="431"/>
      <c r="E5" s="434"/>
      <c r="F5" s="437"/>
      <c r="G5" s="431"/>
      <c r="H5" s="169" t="s">
        <v>230</v>
      </c>
      <c r="I5" s="101"/>
      <c r="J5" s="101"/>
      <c r="K5" s="101"/>
      <c r="L5" s="101"/>
      <c r="M5" s="101"/>
      <c r="N5" s="101"/>
      <c r="O5" s="101"/>
      <c r="P5" s="101"/>
      <c r="Q5" s="101"/>
      <c r="R5" s="101"/>
      <c r="S5" s="402"/>
    </row>
    <row r="6" spans="1:19" ht="37.5" customHeight="1">
      <c r="A6" s="351"/>
      <c r="B6" s="426"/>
      <c r="C6" s="429"/>
      <c r="D6" s="429"/>
      <c r="E6" s="432"/>
      <c r="F6" s="435"/>
      <c r="G6" s="429"/>
      <c r="H6" s="167" t="s">
        <v>246</v>
      </c>
      <c r="I6" s="165"/>
      <c r="J6" s="163">
        <f>I6-I8</f>
        <v>0</v>
      </c>
      <c r="K6" s="163">
        <f>J6-J8</f>
        <v>0</v>
      </c>
      <c r="L6" s="163">
        <f t="shared" ref="L6:R6" si="1">K6-K8</f>
        <v>0</v>
      </c>
      <c r="M6" s="163">
        <f t="shared" si="1"/>
        <v>0</v>
      </c>
      <c r="N6" s="163">
        <f t="shared" si="1"/>
        <v>0</v>
      </c>
      <c r="O6" s="163">
        <f t="shared" si="1"/>
        <v>0</v>
      </c>
      <c r="P6" s="163">
        <f t="shared" si="1"/>
        <v>0</v>
      </c>
      <c r="Q6" s="163">
        <f t="shared" si="1"/>
        <v>0</v>
      </c>
      <c r="R6" s="163">
        <f t="shared" si="1"/>
        <v>0</v>
      </c>
      <c r="S6" s="401"/>
    </row>
    <row r="7" spans="1:19" ht="13.5" customHeight="1">
      <c r="A7" s="352"/>
      <c r="B7" s="427"/>
      <c r="C7" s="430"/>
      <c r="D7" s="430"/>
      <c r="E7" s="433"/>
      <c r="F7" s="436"/>
      <c r="G7" s="430"/>
      <c r="H7" s="168" t="s">
        <v>156</v>
      </c>
      <c r="I7" s="164"/>
      <c r="J7" s="164"/>
      <c r="K7" s="164"/>
      <c r="L7" s="164"/>
      <c r="M7" s="164"/>
      <c r="N7" s="164"/>
      <c r="O7" s="164"/>
      <c r="P7" s="164"/>
      <c r="Q7" s="164"/>
      <c r="R7" s="164"/>
      <c r="S7" s="413"/>
    </row>
    <row r="8" spans="1:19" ht="13.5" customHeight="1">
      <c r="A8" s="353"/>
      <c r="B8" s="428"/>
      <c r="C8" s="431"/>
      <c r="D8" s="431"/>
      <c r="E8" s="434"/>
      <c r="F8" s="437"/>
      <c r="G8" s="431"/>
      <c r="H8" s="169" t="s">
        <v>230</v>
      </c>
      <c r="I8" s="101"/>
      <c r="J8" s="101"/>
      <c r="K8" s="101"/>
      <c r="L8" s="101"/>
      <c r="M8" s="101"/>
      <c r="N8" s="101"/>
      <c r="O8" s="101"/>
      <c r="P8" s="101"/>
      <c r="Q8" s="101"/>
      <c r="R8" s="101"/>
      <c r="S8" s="402"/>
    </row>
    <row r="9" spans="1:19" ht="37.5" customHeight="1">
      <c r="A9" s="351"/>
      <c r="B9" s="426"/>
      <c r="C9" s="429"/>
      <c r="D9" s="429"/>
      <c r="E9" s="432"/>
      <c r="F9" s="435"/>
      <c r="G9" s="429"/>
      <c r="H9" s="167" t="s">
        <v>246</v>
      </c>
      <c r="I9" s="165"/>
      <c r="J9" s="163">
        <f>I9-I11</f>
        <v>0</v>
      </c>
      <c r="K9" s="163">
        <f>J9-J11</f>
        <v>0</v>
      </c>
      <c r="L9" s="163">
        <f t="shared" ref="L9:R9" si="2">K9-K11</f>
        <v>0</v>
      </c>
      <c r="M9" s="163">
        <f t="shared" si="2"/>
        <v>0</v>
      </c>
      <c r="N9" s="163">
        <f t="shared" si="2"/>
        <v>0</v>
      </c>
      <c r="O9" s="163">
        <f t="shared" si="2"/>
        <v>0</v>
      </c>
      <c r="P9" s="163">
        <f t="shared" si="2"/>
        <v>0</v>
      </c>
      <c r="Q9" s="163">
        <f t="shared" si="2"/>
        <v>0</v>
      </c>
      <c r="R9" s="163">
        <f t="shared" si="2"/>
        <v>0</v>
      </c>
      <c r="S9" s="401"/>
    </row>
    <row r="10" spans="1:19" ht="13.5" customHeight="1">
      <c r="A10" s="352"/>
      <c r="B10" s="427"/>
      <c r="C10" s="430"/>
      <c r="D10" s="430"/>
      <c r="E10" s="433"/>
      <c r="F10" s="436"/>
      <c r="G10" s="430"/>
      <c r="H10" s="168" t="s">
        <v>156</v>
      </c>
      <c r="I10" s="164"/>
      <c r="J10" s="164"/>
      <c r="K10" s="164"/>
      <c r="L10" s="164"/>
      <c r="M10" s="164"/>
      <c r="N10" s="164"/>
      <c r="O10" s="164"/>
      <c r="P10" s="164"/>
      <c r="Q10" s="164"/>
      <c r="R10" s="164"/>
      <c r="S10" s="413"/>
    </row>
    <row r="11" spans="1:19" ht="13.5" customHeight="1">
      <c r="A11" s="353"/>
      <c r="B11" s="428"/>
      <c r="C11" s="431"/>
      <c r="D11" s="431"/>
      <c r="E11" s="434"/>
      <c r="F11" s="437"/>
      <c r="G11" s="431"/>
      <c r="H11" s="169" t="s">
        <v>230</v>
      </c>
      <c r="I11" s="101"/>
      <c r="J11" s="101"/>
      <c r="K11" s="101"/>
      <c r="L11" s="101"/>
      <c r="M11" s="101"/>
      <c r="N11" s="101"/>
      <c r="O11" s="101"/>
      <c r="P11" s="101"/>
      <c r="Q11" s="101"/>
      <c r="R11" s="101"/>
      <c r="S11" s="402"/>
    </row>
    <row r="12" spans="1:19" ht="37.5" customHeight="1">
      <c r="A12" s="414" t="s">
        <v>249</v>
      </c>
      <c r="B12" s="426"/>
      <c r="C12" s="429"/>
      <c r="D12" s="429"/>
      <c r="E12" s="432"/>
      <c r="F12" s="435"/>
      <c r="G12" s="429"/>
      <c r="H12" s="199" t="s">
        <v>246</v>
      </c>
      <c r="I12" s="108">
        <f>SUM(I3,I6,I9)</f>
        <v>0</v>
      </c>
      <c r="J12" s="108">
        <f>SUM(J3,J6,J9)</f>
        <v>0</v>
      </c>
      <c r="K12" s="108">
        <f t="shared" ref="K12:R12" si="3">SUM(K3,K6,K9)</f>
        <v>0</v>
      </c>
      <c r="L12" s="108">
        <f t="shared" si="3"/>
        <v>0</v>
      </c>
      <c r="M12" s="108">
        <f t="shared" si="3"/>
        <v>0</v>
      </c>
      <c r="N12" s="108">
        <f t="shared" si="3"/>
        <v>0</v>
      </c>
      <c r="O12" s="108">
        <f t="shared" si="3"/>
        <v>0</v>
      </c>
      <c r="P12" s="108">
        <f t="shared" si="3"/>
        <v>0</v>
      </c>
      <c r="Q12" s="108">
        <f t="shared" si="3"/>
        <v>0</v>
      </c>
      <c r="R12" s="108">
        <f t="shared" si="3"/>
        <v>0</v>
      </c>
      <c r="S12" s="401"/>
    </row>
    <row r="13" spans="1:19" ht="13.5" customHeight="1">
      <c r="A13" s="415"/>
      <c r="B13" s="427"/>
      <c r="C13" s="430"/>
      <c r="D13" s="430"/>
      <c r="E13" s="433"/>
      <c r="F13" s="436"/>
      <c r="G13" s="430"/>
      <c r="H13" s="200" t="s">
        <v>156</v>
      </c>
      <c r="I13" s="166">
        <f>SUM(I4,I7,I10)</f>
        <v>0</v>
      </c>
      <c r="J13" s="166">
        <f t="shared" ref="J13:R13" si="4">SUM(J4,J7,J10)</f>
        <v>0</v>
      </c>
      <c r="K13" s="166">
        <f t="shared" si="4"/>
        <v>0</v>
      </c>
      <c r="L13" s="166">
        <f t="shared" si="4"/>
        <v>0</v>
      </c>
      <c r="M13" s="166">
        <f t="shared" si="4"/>
        <v>0</v>
      </c>
      <c r="N13" s="166">
        <f t="shared" si="4"/>
        <v>0</v>
      </c>
      <c r="O13" s="166">
        <f t="shared" si="4"/>
        <v>0</v>
      </c>
      <c r="P13" s="166">
        <f t="shared" si="4"/>
        <v>0</v>
      </c>
      <c r="Q13" s="166">
        <f t="shared" si="4"/>
        <v>0</v>
      </c>
      <c r="R13" s="166">
        <f t="shared" si="4"/>
        <v>0</v>
      </c>
      <c r="S13" s="413"/>
    </row>
    <row r="14" spans="1:19" ht="13.5" customHeight="1">
      <c r="A14" s="416"/>
      <c r="B14" s="428"/>
      <c r="C14" s="431"/>
      <c r="D14" s="431"/>
      <c r="E14" s="434"/>
      <c r="F14" s="437"/>
      <c r="G14" s="431"/>
      <c r="H14" s="201" t="s">
        <v>230</v>
      </c>
      <c r="I14" s="109">
        <f>SUM(I5,I8,I11)</f>
        <v>0</v>
      </c>
      <c r="J14" s="109">
        <f t="shared" ref="J14:R14" si="5">SUM(J5,J8,J11)</f>
        <v>0</v>
      </c>
      <c r="K14" s="109">
        <f t="shared" si="5"/>
        <v>0</v>
      </c>
      <c r="L14" s="109">
        <f t="shared" si="5"/>
        <v>0</v>
      </c>
      <c r="M14" s="109">
        <f t="shared" si="5"/>
        <v>0</v>
      </c>
      <c r="N14" s="109">
        <f t="shared" si="5"/>
        <v>0</v>
      </c>
      <c r="O14" s="109">
        <f t="shared" si="5"/>
        <v>0</v>
      </c>
      <c r="P14" s="109">
        <f t="shared" si="5"/>
        <v>0</v>
      </c>
      <c r="Q14" s="109">
        <f t="shared" si="5"/>
        <v>0</v>
      </c>
      <c r="R14" s="109">
        <f t="shared" si="5"/>
        <v>0</v>
      </c>
      <c r="S14" s="402"/>
    </row>
    <row r="15" spans="1:19" s="93" customFormat="1" ht="11.25" customHeight="1">
      <c r="A15" s="103"/>
      <c r="B15" s="96"/>
      <c r="C15" s="97"/>
      <c r="D15" s="97"/>
      <c r="E15" s="97"/>
      <c r="F15" s="98"/>
      <c r="G15" s="97"/>
      <c r="H15" s="97"/>
      <c r="I15" s="97"/>
      <c r="J15" s="97"/>
      <c r="K15" s="97"/>
      <c r="L15" s="97"/>
      <c r="M15" s="97"/>
      <c r="N15" s="97"/>
      <c r="O15" s="97"/>
      <c r="P15" s="97"/>
      <c r="Q15" s="97"/>
      <c r="R15" s="97"/>
      <c r="S15" s="95"/>
    </row>
    <row r="16" spans="1:19" ht="21" customHeight="1">
      <c r="A16" s="104" t="s">
        <v>5</v>
      </c>
      <c r="B16" s="105"/>
      <c r="C16" s="105"/>
      <c r="D16" s="105"/>
      <c r="E16" s="105"/>
      <c r="F16" s="105"/>
      <c r="G16" s="105"/>
      <c r="H16" s="105"/>
      <c r="I16" s="105"/>
      <c r="J16" s="105"/>
      <c r="K16" s="105"/>
      <c r="L16" s="105"/>
      <c r="M16" s="105"/>
      <c r="N16" s="105"/>
      <c r="O16" s="105"/>
      <c r="P16" s="105"/>
      <c r="Q16" s="105"/>
      <c r="R16" s="105"/>
      <c r="S16" s="106"/>
    </row>
    <row r="17" spans="1:19" s="94" customFormat="1" ht="36" customHeight="1">
      <c r="A17" s="100" t="s">
        <v>166</v>
      </c>
      <c r="B17" s="100" t="s">
        <v>159</v>
      </c>
      <c r="C17" s="100" t="s">
        <v>234</v>
      </c>
      <c r="D17" s="100" t="s">
        <v>163</v>
      </c>
      <c r="E17" s="156"/>
      <c r="F17" s="156"/>
      <c r="G17" s="156"/>
      <c r="H17" s="156"/>
      <c r="I17" s="178" t="s">
        <v>132</v>
      </c>
      <c r="J17" s="178" t="s">
        <v>133</v>
      </c>
      <c r="K17" s="178" t="s">
        <v>134</v>
      </c>
      <c r="L17" s="178" t="s">
        <v>135</v>
      </c>
      <c r="M17" s="178" t="s">
        <v>136</v>
      </c>
      <c r="N17" s="178" t="s">
        <v>137</v>
      </c>
      <c r="O17" s="178" t="s">
        <v>138</v>
      </c>
      <c r="P17" s="178" t="s">
        <v>139</v>
      </c>
      <c r="Q17" s="178" t="s">
        <v>140</v>
      </c>
      <c r="R17" s="178" t="s">
        <v>141</v>
      </c>
      <c r="S17" s="100" t="s">
        <v>165</v>
      </c>
    </row>
    <row r="18" spans="1:19" ht="18" customHeight="1">
      <c r="A18" s="351"/>
      <c r="B18" s="419"/>
      <c r="C18" s="405"/>
      <c r="D18" s="417"/>
      <c r="E18" s="403"/>
      <c r="F18" s="403"/>
      <c r="G18" s="403"/>
      <c r="H18" s="167" t="s">
        <v>253</v>
      </c>
      <c r="I18" s="167"/>
      <c r="J18" s="167"/>
      <c r="K18" s="167"/>
      <c r="L18" s="167"/>
      <c r="M18" s="167"/>
      <c r="N18" s="167"/>
      <c r="O18" s="167"/>
      <c r="P18" s="167"/>
      <c r="Q18" s="167"/>
      <c r="R18" s="167"/>
      <c r="S18" s="401"/>
    </row>
    <row r="19" spans="1:19" ht="18" customHeight="1">
      <c r="A19" s="353"/>
      <c r="B19" s="421"/>
      <c r="C19" s="407"/>
      <c r="D19" s="418"/>
      <c r="E19" s="404"/>
      <c r="F19" s="404"/>
      <c r="G19" s="404"/>
      <c r="H19" s="168" t="s">
        <v>156</v>
      </c>
      <c r="I19" s="169"/>
      <c r="J19" s="169"/>
      <c r="K19" s="169"/>
      <c r="L19" s="169"/>
      <c r="M19" s="169"/>
      <c r="N19" s="169"/>
      <c r="O19" s="169"/>
      <c r="P19" s="169"/>
      <c r="Q19" s="169"/>
      <c r="R19" s="169"/>
      <c r="S19" s="402"/>
    </row>
    <row r="20" spans="1:19" ht="18" customHeight="1">
      <c r="A20" s="351"/>
      <c r="B20" s="419"/>
      <c r="C20" s="405"/>
      <c r="D20" s="417"/>
      <c r="E20" s="403"/>
      <c r="F20" s="403"/>
      <c r="G20" s="403"/>
      <c r="H20" s="167" t="s">
        <v>253</v>
      </c>
      <c r="I20" s="167"/>
      <c r="J20" s="167"/>
      <c r="K20" s="167"/>
      <c r="L20" s="167"/>
      <c r="M20" s="167"/>
      <c r="N20" s="167"/>
      <c r="O20" s="167"/>
      <c r="P20" s="167"/>
      <c r="Q20" s="167"/>
      <c r="R20" s="167"/>
      <c r="S20" s="401"/>
    </row>
    <row r="21" spans="1:19" ht="18" customHeight="1">
      <c r="A21" s="353"/>
      <c r="B21" s="421"/>
      <c r="C21" s="407"/>
      <c r="D21" s="418"/>
      <c r="E21" s="404"/>
      <c r="F21" s="404"/>
      <c r="G21" s="404"/>
      <c r="H21" s="168" t="s">
        <v>156</v>
      </c>
      <c r="I21" s="169"/>
      <c r="J21" s="169"/>
      <c r="K21" s="169"/>
      <c r="L21" s="169"/>
      <c r="M21" s="169"/>
      <c r="N21" s="169"/>
      <c r="O21" s="169"/>
      <c r="P21" s="169"/>
      <c r="Q21" s="169"/>
      <c r="R21" s="169"/>
      <c r="S21" s="402"/>
    </row>
    <row r="22" spans="1:19" ht="18" customHeight="1">
      <c r="A22" s="351"/>
      <c r="B22" s="419"/>
      <c r="C22" s="405"/>
      <c r="D22" s="417"/>
      <c r="E22" s="403"/>
      <c r="F22" s="403"/>
      <c r="G22" s="403"/>
      <c r="H22" s="167" t="s">
        <v>253</v>
      </c>
      <c r="I22" s="167"/>
      <c r="J22" s="167"/>
      <c r="K22" s="167"/>
      <c r="L22" s="167"/>
      <c r="M22" s="167"/>
      <c r="N22" s="167"/>
      <c r="O22" s="167"/>
      <c r="P22" s="167"/>
      <c r="Q22" s="167"/>
      <c r="R22" s="167"/>
      <c r="S22" s="401"/>
    </row>
    <row r="23" spans="1:19" ht="18" customHeight="1">
      <c r="A23" s="353"/>
      <c r="B23" s="421"/>
      <c r="C23" s="407"/>
      <c r="D23" s="418"/>
      <c r="E23" s="404"/>
      <c r="F23" s="404"/>
      <c r="G23" s="404"/>
      <c r="H23" s="169" t="s">
        <v>156</v>
      </c>
      <c r="I23" s="169"/>
      <c r="J23" s="169"/>
      <c r="K23" s="169"/>
      <c r="L23" s="169"/>
      <c r="M23" s="169"/>
      <c r="N23" s="169"/>
      <c r="O23" s="169"/>
      <c r="P23" s="169"/>
      <c r="Q23" s="169"/>
      <c r="R23" s="169"/>
      <c r="S23" s="402"/>
    </row>
    <row r="24" spans="1:19" ht="18" customHeight="1">
      <c r="A24" s="419" t="s">
        <v>249</v>
      </c>
      <c r="B24" s="419"/>
      <c r="C24" s="405"/>
      <c r="D24" s="417"/>
      <c r="E24" s="403"/>
      <c r="F24" s="403"/>
      <c r="G24" s="403"/>
      <c r="H24" s="199" t="s">
        <v>253</v>
      </c>
      <c r="I24" s="108">
        <f>SUM(I18,I20,I22)</f>
        <v>0</v>
      </c>
      <c r="J24" s="108">
        <f t="shared" ref="J24:R25" si="6">SUM(J18,J20,J22)</f>
        <v>0</v>
      </c>
      <c r="K24" s="108">
        <f t="shared" si="6"/>
        <v>0</v>
      </c>
      <c r="L24" s="108">
        <f t="shared" si="6"/>
        <v>0</v>
      </c>
      <c r="M24" s="108">
        <f t="shared" si="6"/>
        <v>0</v>
      </c>
      <c r="N24" s="108">
        <f t="shared" si="6"/>
        <v>0</v>
      </c>
      <c r="O24" s="108">
        <f t="shared" si="6"/>
        <v>0</v>
      </c>
      <c r="P24" s="108">
        <f t="shared" si="6"/>
        <v>0</v>
      </c>
      <c r="Q24" s="108">
        <f t="shared" si="6"/>
        <v>0</v>
      </c>
      <c r="R24" s="108">
        <f t="shared" si="6"/>
        <v>0</v>
      </c>
      <c r="S24" s="401"/>
    </row>
    <row r="25" spans="1:19" ht="18" customHeight="1">
      <c r="A25" s="421"/>
      <c r="B25" s="421"/>
      <c r="C25" s="407"/>
      <c r="D25" s="418"/>
      <c r="E25" s="404"/>
      <c r="F25" s="404"/>
      <c r="G25" s="404"/>
      <c r="H25" s="201" t="s">
        <v>156</v>
      </c>
      <c r="I25" s="109">
        <f>SUM(I19,I21,I23)</f>
        <v>0</v>
      </c>
      <c r="J25" s="109">
        <f t="shared" si="6"/>
        <v>0</v>
      </c>
      <c r="K25" s="109">
        <f t="shared" si="6"/>
        <v>0</v>
      </c>
      <c r="L25" s="109">
        <f t="shared" si="6"/>
        <v>0</v>
      </c>
      <c r="M25" s="109">
        <f t="shared" si="6"/>
        <v>0</v>
      </c>
      <c r="N25" s="109">
        <f t="shared" si="6"/>
        <v>0</v>
      </c>
      <c r="O25" s="109">
        <f t="shared" si="6"/>
        <v>0</v>
      </c>
      <c r="P25" s="109">
        <f t="shared" si="6"/>
        <v>0</v>
      </c>
      <c r="Q25" s="109">
        <f t="shared" si="6"/>
        <v>0</v>
      </c>
      <c r="R25" s="109">
        <f t="shared" si="6"/>
        <v>0</v>
      </c>
      <c r="S25" s="402"/>
    </row>
    <row r="27" spans="1:19" ht="24.75" customHeight="1">
      <c r="A27" s="414" t="s">
        <v>254</v>
      </c>
      <c r="B27" s="403"/>
      <c r="C27" s="403"/>
      <c r="D27" s="424"/>
      <c r="E27" s="403"/>
      <c r="F27" s="403"/>
      <c r="G27" s="403"/>
      <c r="H27" s="199" t="s">
        <v>156</v>
      </c>
      <c r="I27" s="108">
        <f>I13+I25</f>
        <v>0</v>
      </c>
      <c r="J27" s="108">
        <f t="shared" ref="J27:R27" si="7">J13+J25</f>
        <v>0</v>
      </c>
      <c r="K27" s="108">
        <f t="shared" si="7"/>
        <v>0</v>
      </c>
      <c r="L27" s="108">
        <f t="shared" si="7"/>
        <v>0</v>
      </c>
      <c r="M27" s="108">
        <f t="shared" si="7"/>
        <v>0</v>
      </c>
      <c r="N27" s="108">
        <f t="shared" si="7"/>
        <v>0</v>
      </c>
      <c r="O27" s="108">
        <f t="shared" si="7"/>
        <v>0</v>
      </c>
      <c r="P27" s="108">
        <f t="shared" si="7"/>
        <v>0</v>
      </c>
      <c r="Q27" s="108">
        <f t="shared" si="7"/>
        <v>0</v>
      </c>
      <c r="R27" s="108">
        <f t="shared" si="7"/>
        <v>0</v>
      </c>
      <c r="S27" s="399"/>
    </row>
    <row r="28" spans="1:19" ht="24.75" customHeight="1">
      <c r="A28" s="416"/>
      <c r="B28" s="404"/>
      <c r="C28" s="404"/>
      <c r="D28" s="425"/>
      <c r="E28" s="404"/>
      <c r="F28" s="404"/>
      <c r="G28" s="404"/>
      <c r="H28" s="201" t="s">
        <v>157</v>
      </c>
      <c r="I28" s="109">
        <f>I14</f>
        <v>0</v>
      </c>
      <c r="J28" s="109">
        <f t="shared" ref="J28:R28" si="8">J14</f>
        <v>0</v>
      </c>
      <c r="K28" s="109">
        <f t="shared" si="8"/>
        <v>0</v>
      </c>
      <c r="L28" s="109">
        <f t="shared" si="8"/>
        <v>0</v>
      </c>
      <c r="M28" s="109">
        <f t="shared" si="8"/>
        <v>0</v>
      </c>
      <c r="N28" s="109">
        <f t="shared" si="8"/>
        <v>0</v>
      </c>
      <c r="O28" s="109">
        <f t="shared" si="8"/>
        <v>0</v>
      </c>
      <c r="P28" s="109">
        <f t="shared" si="8"/>
        <v>0</v>
      </c>
      <c r="Q28" s="109">
        <f t="shared" si="8"/>
        <v>0</v>
      </c>
      <c r="R28" s="109">
        <f t="shared" si="8"/>
        <v>0</v>
      </c>
      <c r="S28" s="400"/>
    </row>
    <row r="30" spans="1:19" s="102" customFormat="1" ht="17.25" customHeight="1">
      <c r="A30" s="179" t="s">
        <v>360</v>
      </c>
      <c r="B30" s="180"/>
      <c r="C30" s="180"/>
      <c r="D30" s="180"/>
      <c r="E30" s="180"/>
      <c r="F30" s="180"/>
      <c r="G30" s="180"/>
      <c r="H30" s="180"/>
      <c r="I30" s="180"/>
      <c r="J30" s="180"/>
      <c r="K30" s="180"/>
      <c r="L30" s="180"/>
      <c r="M30" s="180"/>
      <c r="N30" s="180"/>
      <c r="O30" s="180"/>
      <c r="P30" s="180"/>
      <c r="Q30" s="180"/>
      <c r="R30" s="180"/>
      <c r="S30" s="181"/>
    </row>
    <row r="31" spans="1:19" s="102" customFormat="1" ht="17.25" customHeight="1">
      <c r="A31" s="182" t="s">
        <v>167</v>
      </c>
      <c r="B31" s="183"/>
      <c r="C31" s="183"/>
      <c r="D31" s="183"/>
      <c r="E31" s="183"/>
      <c r="F31" s="183"/>
      <c r="G31" s="183"/>
      <c r="H31" s="183"/>
      <c r="I31" s="183"/>
      <c r="J31" s="183"/>
      <c r="K31" s="183"/>
      <c r="L31" s="183"/>
      <c r="M31" s="183"/>
      <c r="N31" s="183"/>
      <c r="O31" s="183"/>
      <c r="P31" s="183"/>
      <c r="Q31" s="183"/>
      <c r="R31" s="183"/>
      <c r="S31" s="184"/>
    </row>
    <row r="33" spans="1:19" ht="22.5" customHeight="1">
      <c r="A33" s="104" t="s">
        <v>203</v>
      </c>
      <c r="B33" s="105"/>
      <c r="C33" s="105"/>
      <c r="D33" s="105"/>
      <c r="E33" s="105"/>
      <c r="F33" s="105"/>
      <c r="G33" s="105"/>
      <c r="H33" s="105"/>
      <c r="I33" s="105"/>
      <c r="J33" s="105"/>
      <c r="K33" s="105"/>
      <c r="L33" s="105"/>
      <c r="M33" s="105"/>
      <c r="N33" s="105"/>
      <c r="O33" s="105"/>
      <c r="P33" s="105"/>
      <c r="Q33" s="105"/>
      <c r="R33" s="105"/>
      <c r="S33" s="106"/>
    </row>
    <row r="34" spans="1:19" s="94" customFormat="1" ht="63" customHeight="1">
      <c r="A34" s="100" t="s">
        <v>166</v>
      </c>
      <c r="B34" s="100" t="s">
        <v>159</v>
      </c>
      <c r="C34" s="100" t="s">
        <v>238</v>
      </c>
      <c r="D34" s="100" t="s">
        <v>234</v>
      </c>
      <c r="E34" s="100" t="s">
        <v>162</v>
      </c>
      <c r="F34" s="100" t="s">
        <v>204</v>
      </c>
      <c r="G34" s="155"/>
      <c r="H34" s="155"/>
      <c r="I34" s="74" t="s">
        <v>132</v>
      </c>
      <c r="J34" s="74" t="s">
        <v>133</v>
      </c>
      <c r="K34" s="74" t="s">
        <v>134</v>
      </c>
      <c r="L34" s="74" t="s">
        <v>135</v>
      </c>
      <c r="M34" s="74" t="s">
        <v>136</v>
      </c>
      <c r="N34" s="74" t="s">
        <v>137</v>
      </c>
      <c r="O34" s="74" t="s">
        <v>138</v>
      </c>
      <c r="P34" s="74" t="s">
        <v>139</v>
      </c>
      <c r="Q34" s="74" t="s">
        <v>140</v>
      </c>
      <c r="R34" s="74" t="s">
        <v>141</v>
      </c>
      <c r="S34" s="100" t="s">
        <v>165</v>
      </c>
    </row>
    <row r="35" spans="1:19" ht="23.25" customHeight="1">
      <c r="A35" s="351"/>
      <c r="B35" s="419"/>
      <c r="C35" s="405"/>
      <c r="D35" s="405"/>
      <c r="E35" s="408"/>
      <c r="F35" s="405"/>
      <c r="G35" s="411" t="s">
        <v>372</v>
      </c>
      <c r="H35" s="412"/>
      <c r="I35" s="277"/>
      <c r="J35" s="277"/>
      <c r="K35" s="277"/>
      <c r="L35" s="277"/>
      <c r="M35" s="277"/>
      <c r="N35" s="277"/>
      <c r="O35" s="277"/>
      <c r="P35" s="277"/>
      <c r="Q35" s="277"/>
      <c r="R35" s="277"/>
      <c r="S35" s="401"/>
    </row>
    <row r="36" spans="1:19" ht="23.25" customHeight="1">
      <c r="A36" s="352"/>
      <c r="B36" s="420"/>
      <c r="C36" s="406"/>
      <c r="D36" s="406"/>
      <c r="E36" s="409"/>
      <c r="F36" s="406"/>
      <c r="G36" s="438" t="s">
        <v>255</v>
      </c>
      <c r="H36" s="268" t="s">
        <v>370</v>
      </c>
      <c r="I36" s="278"/>
      <c r="J36" s="278"/>
      <c r="K36" s="278"/>
      <c r="L36" s="278"/>
      <c r="M36" s="278"/>
      <c r="N36" s="278"/>
      <c r="O36" s="278"/>
      <c r="P36" s="278"/>
      <c r="Q36" s="278"/>
      <c r="R36" s="278"/>
      <c r="S36" s="413"/>
    </row>
    <row r="37" spans="1:19" ht="23.25" customHeight="1">
      <c r="A37" s="422"/>
      <c r="B37" s="420"/>
      <c r="C37" s="406"/>
      <c r="D37" s="406"/>
      <c r="E37" s="409"/>
      <c r="F37" s="406"/>
      <c r="G37" s="439"/>
      <c r="H37" s="266" t="s">
        <v>157</v>
      </c>
      <c r="I37" s="278"/>
      <c r="J37" s="278"/>
      <c r="K37" s="278"/>
      <c r="L37" s="278"/>
      <c r="M37" s="278"/>
      <c r="N37" s="278"/>
      <c r="O37" s="278"/>
      <c r="P37" s="278"/>
      <c r="Q37" s="278"/>
      <c r="R37" s="278"/>
      <c r="S37" s="413"/>
    </row>
    <row r="38" spans="1:19" ht="23.25" customHeight="1">
      <c r="A38" s="423"/>
      <c r="B38" s="421"/>
      <c r="C38" s="407"/>
      <c r="D38" s="407"/>
      <c r="E38" s="410"/>
      <c r="F38" s="407"/>
      <c r="G38" s="169" t="s">
        <v>256</v>
      </c>
      <c r="H38" s="156"/>
      <c r="I38" s="279"/>
      <c r="J38" s="279"/>
      <c r="K38" s="279"/>
      <c r="L38" s="279"/>
      <c r="M38" s="279"/>
      <c r="N38" s="279"/>
      <c r="O38" s="279"/>
      <c r="P38" s="279"/>
      <c r="Q38" s="279"/>
      <c r="R38" s="279"/>
      <c r="S38" s="402"/>
    </row>
    <row r="39" spans="1:19" ht="23.25" customHeight="1">
      <c r="A39" s="351"/>
      <c r="B39" s="419"/>
      <c r="C39" s="405"/>
      <c r="D39" s="405"/>
      <c r="E39" s="408"/>
      <c r="F39" s="405"/>
      <c r="G39" s="411" t="s">
        <v>372</v>
      </c>
      <c r="H39" s="412"/>
      <c r="I39" s="277"/>
      <c r="J39" s="277"/>
      <c r="K39" s="277"/>
      <c r="L39" s="277"/>
      <c r="M39" s="277"/>
      <c r="N39" s="277"/>
      <c r="O39" s="277"/>
      <c r="P39" s="277"/>
      <c r="Q39" s="277"/>
      <c r="R39" s="277"/>
      <c r="S39" s="401"/>
    </row>
    <row r="40" spans="1:19" ht="23.25" customHeight="1">
      <c r="A40" s="352"/>
      <c r="B40" s="420"/>
      <c r="C40" s="406"/>
      <c r="D40" s="406"/>
      <c r="E40" s="409"/>
      <c r="F40" s="406"/>
      <c r="G40" s="438" t="s">
        <v>255</v>
      </c>
      <c r="H40" s="268" t="s">
        <v>370</v>
      </c>
      <c r="I40" s="278"/>
      <c r="J40" s="278"/>
      <c r="K40" s="278"/>
      <c r="L40" s="278"/>
      <c r="M40" s="278"/>
      <c r="N40" s="278"/>
      <c r="O40" s="278"/>
      <c r="P40" s="278"/>
      <c r="Q40" s="278"/>
      <c r="R40" s="278"/>
      <c r="S40" s="413"/>
    </row>
    <row r="41" spans="1:19" ht="23.25" customHeight="1">
      <c r="A41" s="422"/>
      <c r="B41" s="420"/>
      <c r="C41" s="406"/>
      <c r="D41" s="406"/>
      <c r="E41" s="409"/>
      <c r="F41" s="406"/>
      <c r="G41" s="439"/>
      <c r="H41" s="266" t="s">
        <v>157</v>
      </c>
      <c r="I41" s="278"/>
      <c r="J41" s="278"/>
      <c r="K41" s="278"/>
      <c r="L41" s="278"/>
      <c r="M41" s="278"/>
      <c r="N41" s="278"/>
      <c r="O41" s="278"/>
      <c r="P41" s="278"/>
      <c r="Q41" s="278"/>
      <c r="R41" s="278"/>
      <c r="S41" s="413"/>
    </row>
    <row r="42" spans="1:19" ht="23.25" customHeight="1">
      <c r="A42" s="423"/>
      <c r="B42" s="421"/>
      <c r="C42" s="407"/>
      <c r="D42" s="407"/>
      <c r="E42" s="410"/>
      <c r="F42" s="407"/>
      <c r="G42" s="169" t="s">
        <v>256</v>
      </c>
      <c r="H42" s="156"/>
      <c r="I42" s="279"/>
      <c r="J42" s="279"/>
      <c r="K42" s="279"/>
      <c r="L42" s="279"/>
      <c r="M42" s="279"/>
      <c r="N42" s="279"/>
      <c r="O42" s="279"/>
      <c r="P42" s="279"/>
      <c r="Q42" s="279"/>
      <c r="R42" s="279"/>
      <c r="S42" s="402"/>
    </row>
    <row r="43" spans="1:19" ht="23.25" customHeight="1">
      <c r="A43" s="351"/>
      <c r="B43" s="419"/>
      <c r="C43" s="405"/>
      <c r="D43" s="405"/>
      <c r="E43" s="408"/>
      <c r="F43" s="405"/>
      <c r="G43" s="411" t="s">
        <v>372</v>
      </c>
      <c r="H43" s="412"/>
      <c r="I43" s="277"/>
      <c r="J43" s="277"/>
      <c r="K43" s="277"/>
      <c r="L43" s="277"/>
      <c r="M43" s="277"/>
      <c r="N43" s="277"/>
      <c r="O43" s="277"/>
      <c r="P43" s="277"/>
      <c r="Q43" s="277"/>
      <c r="R43" s="277"/>
      <c r="S43" s="401"/>
    </row>
    <row r="44" spans="1:19" ht="23.25" customHeight="1">
      <c r="A44" s="352"/>
      <c r="B44" s="420"/>
      <c r="C44" s="406"/>
      <c r="D44" s="406"/>
      <c r="E44" s="409"/>
      <c r="F44" s="406"/>
      <c r="G44" s="438" t="s">
        <v>255</v>
      </c>
      <c r="H44" s="268" t="s">
        <v>370</v>
      </c>
      <c r="I44" s="278"/>
      <c r="J44" s="278"/>
      <c r="K44" s="278"/>
      <c r="L44" s="278"/>
      <c r="M44" s="278"/>
      <c r="N44" s="278"/>
      <c r="O44" s="278"/>
      <c r="P44" s="278"/>
      <c r="Q44" s="278"/>
      <c r="R44" s="278"/>
      <c r="S44" s="413"/>
    </row>
    <row r="45" spans="1:19" ht="23.25" customHeight="1">
      <c r="A45" s="422"/>
      <c r="B45" s="420"/>
      <c r="C45" s="406"/>
      <c r="D45" s="406"/>
      <c r="E45" s="409"/>
      <c r="F45" s="406"/>
      <c r="G45" s="439"/>
      <c r="H45" s="266" t="s">
        <v>157</v>
      </c>
      <c r="I45" s="278"/>
      <c r="J45" s="278"/>
      <c r="K45" s="278"/>
      <c r="L45" s="278"/>
      <c r="M45" s="278"/>
      <c r="N45" s="278"/>
      <c r="O45" s="278"/>
      <c r="P45" s="278"/>
      <c r="Q45" s="278"/>
      <c r="R45" s="278"/>
      <c r="S45" s="413"/>
    </row>
    <row r="46" spans="1:19" ht="23.25" customHeight="1">
      <c r="A46" s="423"/>
      <c r="B46" s="421"/>
      <c r="C46" s="407"/>
      <c r="D46" s="407"/>
      <c r="E46" s="410"/>
      <c r="F46" s="407"/>
      <c r="G46" s="169" t="s">
        <v>256</v>
      </c>
      <c r="H46" s="156"/>
      <c r="I46" s="279"/>
      <c r="J46" s="279"/>
      <c r="K46" s="279"/>
      <c r="L46" s="279"/>
      <c r="M46" s="279"/>
      <c r="N46" s="279"/>
      <c r="O46" s="279"/>
      <c r="P46" s="279"/>
      <c r="Q46" s="279"/>
      <c r="R46" s="279"/>
      <c r="S46" s="402"/>
    </row>
    <row r="47" spans="1:19" ht="23.25" customHeight="1">
      <c r="A47" s="414" t="s">
        <v>205</v>
      </c>
      <c r="B47" s="419"/>
      <c r="C47" s="405"/>
      <c r="D47" s="405"/>
      <c r="E47" s="408"/>
      <c r="F47" s="405"/>
      <c r="G47" s="442" t="s">
        <v>372</v>
      </c>
      <c r="H47" s="443"/>
      <c r="I47" s="108">
        <f>SUM(I35,I39,I43)</f>
        <v>0</v>
      </c>
      <c r="J47" s="108">
        <f t="shared" ref="J47:R50" si="9">SUM(J35,J39,J43)</f>
        <v>0</v>
      </c>
      <c r="K47" s="108">
        <f t="shared" si="9"/>
        <v>0</v>
      </c>
      <c r="L47" s="108">
        <f t="shared" si="9"/>
        <v>0</v>
      </c>
      <c r="M47" s="108">
        <f t="shared" si="9"/>
        <v>0</v>
      </c>
      <c r="N47" s="108">
        <f t="shared" si="9"/>
        <v>0</v>
      </c>
      <c r="O47" s="108">
        <f t="shared" si="9"/>
        <v>0</v>
      </c>
      <c r="P47" s="108">
        <f t="shared" si="9"/>
        <v>0</v>
      </c>
      <c r="Q47" s="108">
        <f t="shared" si="9"/>
        <v>0</v>
      </c>
      <c r="R47" s="108">
        <f t="shared" si="9"/>
        <v>0</v>
      </c>
      <c r="S47" s="401"/>
    </row>
    <row r="48" spans="1:19" ht="23.25" customHeight="1">
      <c r="A48" s="415"/>
      <c r="B48" s="420"/>
      <c r="C48" s="406"/>
      <c r="D48" s="406"/>
      <c r="E48" s="409"/>
      <c r="F48" s="406"/>
      <c r="G48" s="440" t="s">
        <v>255</v>
      </c>
      <c r="H48" s="269" t="s">
        <v>370</v>
      </c>
      <c r="I48" s="166">
        <f>SUM(I36,I40,I44)</f>
        <v>0</v>
      </c>
      <c r="J48" s="166">
        <f t="shared" si="9"/>
        <v>0</v>
      </c>
      <c r="K48" s="166">
        <f t="shared" si="9"/>
        <v>0</v>
      </c>
      <c r="L48" s="166">
        <f t="shared" si="9"/>
        <v>0</v>
      </c>
      <c r="M48" s="166">
        <f t="shared" si="9"/>
        <v>0</v>
      </c>
      <c r="N48" s="166">
        <f t="shared" si="9"/>
        <v>0</v>
      </c>
      <c r="O48" s="166">
        <f t="shared" si="9"/>
        <v>0</v>
      </c>
      <c r="P48" s="166">
        <f t="shared" si="9"/>
        <v>0</v>
      </c>
      <c r="Q48" s="166">
        <f t="shared" si="9"/>
        <v>0</v>
      </c>
      <c r="R48" s="166">
        <f t="shared" si="9"/>
        <v>0</v>
      </c>
      <c r="S48" s="413"/>
    </row>
    <row r="49" spans="1:19" ht="23.25" customHeight="1">
      <c r="A49" s="415"/>
      <c r="B49" s="420"/>
      <c r="C49" s="406"/>
      <c r="D49" s="406"/>
      <c r="E49" s="409"/>
      <c r="F49" s="406"/>
      <c r="G49" s="441"/>
      <c r="H49" s="267" t="s">
        <v>157</v>
      </c>
      <c r="I49" s="166">
        <f>SUM(I37,I41,I45)</f>
        <v>0</v>
      </c>
      <c r="J49" s="166">
        <f t="shared" si="9"/>
        <v>0</v>
      </c>
      <c r="K49" s="166">
        <f t="shared" si="9"/>
        <v>0</v>
      </c>
      <c r="L49" s="166">
        <f t="shared" si="9"/>
        <v>0</v>
      </c>
      <c r="M49" s="166">
        <f t="shared" si="9"/>
        <v>0</v>
      </c>
      <c r="N49" s="166">
        <f t="shared" si="9"/>
        <v>0</v>
      </c>
      <c r="O49" s="166">
        <f t="shared" si="9"/>
        <v>0</v>
      </c>
      <c r="P49" s="166">
        <f t="shared" si="9"/>
        <v>0</v>
      </c>
      <c r="Q49" s="166">
        <f t="shared" si="9"/>
        <v>0</v>
      </c>
      <c r="R49" s="166">
        <f t="shared" si="9"/>
        <v>0</v>
      </c>
      <c r="S49" s="413"/>
    </row>
    <row r="50" spans="1:19" ht="23.25" customHeight="1">
      <c r="A50" s="416"/>
      <c r="B50" s="421"/>
      <c r="C50" s="407"/>
      <c r="D50" s="407"/>
      <c r="E50" s="410"/>
      <c r="F50" s="407"/>
      <c r="G50" s="201" t="s">
        <v>256</v>
      </c>
      <c r="H50" s="156"/>
      <c r="I50" s="109">
        <f>SUM(I38,I42,I46)</f>
        <v>0</v>
      </c>
      <c r="J50" s="109">
        <f t="shared" si="9"/>
        <v>0</v>
      </c>
      <c r="K50" s="109">
        <f t="shared" si="9"/>
        <v>0</v>
      </c>
      <c r="L50" s="109">
        <f t="shared" si="9"/>
        <v>0</v>
      </c>
      <c r="M50" s="109">
        <f t="shared" si="9"/>
        <v>0</v>
      </c>
      <c r="N50" s="109">
        <f t="shared" si="9"/>
        <v>0</v>
      </c>
      <c r="O50" s="109">
        <f t="shared" si="9"/>
        <v>0</v>
      </c>
      <c r="P50" s="109">
        <f t="shared" si="9"/>
        <v>0</v>
      </c>
      <c r="Q50" s="109">
        <f t="shared" si="9"/>
        <v>0</v>
      </c>
      <c r="R50" s="109">
        <f t="shared" si="9"/>
        <v>0</v>
      </c>
      <c r="S50" s="402"/>
    </row>
    <row r="51" spans="1:19" ht="30.75" customHeight="1">
      <c r="H51" s="280" t="s">
        <v>373</v>
      </c>
      <c r="I51" s="276">
        <f>I49</f>
        <v>0</v>
      </c>
      <c r="J51" s="270">
        <f>I51+J49</f>
        <v>0</v>
      </c>
      <c r="K51" s="270">
        <f t="shared" ref="K51:R51" si="10">J51+K49</f>
        <v>0</v>
      </c>
      <c r="L51" s="270">
        <f t="shared" si="10"/>
        <v>0</v>
      </c>
      <c r="M51" s="270">
        <f t="shared" si="10"/>
        <v>0</v>
      </c>
      <c r="N51" s="270">
        <f t="shared" si="10"/>
        <v>0</v>
      </c>
      <c r="O51" s="270">
        <f t="shared" si="10"/>
        <v>0</v>
      </c>
      <c r="P51" s="270">
        <f t="shared" si="10"/>
        <v>0</v>
      </c>
      <c r="Q51" s="270">
        <f t="shared" si="10"/>
        <v>0</v>
      </c>
      <c r="R51" s="270">
        <f t="shared" si="10"/>
        <v>0</v>
      </c>
    </row>
  </sheetData>
  <mergeCells count="108">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 ref="A47:A50"/>
    <mergeCell ref="B47:B50"/>
    <mergeCell ref="C47:C50"/>
    <mergeCell ref="D47:D50"/>
    <mergeCell ref="A43:A46"/>
    <mergeCell ref="B43:B46"/>
    <mergeCell ref="D24:D25"/>
    <mergeCell ref="E24:E25"/>
    <mergeCell ref="C35:C38"/>
    <mergeCell ref="D35:D38"/>
    <mergeCell ref="B24:B25"/>
    <mergeCell ref="A27:A28"/>
    <mergeCell ref="A39:A42"/>
    <mergeCell ref="S22:S23"/>
    <mergeCell ref="F20:F21"/>
    <mergeCell ref="G22:G23"/>
    <mergeCell ref="S3:S5"/>
    <mergeCell ref="S6:S8"/>
    <mergeCell ref="S9:S11"/>
    <mergeCell ref="D22:D23"/>
    <mergeCell ref="E22:E23"/>
    <mergeCell ref="F22:F23"/>
    <mergeCell ref="G9:G11"/>
    <mergeCell ref="S18:S19"/>
    <mergeCell ref="S20:S21"/>
    <mergeCell ref="S12:S14"/>
    <mergeCell ref="G12:G14"/>
    <mergeCell ref="G20:G21"/>
    <mergeCell ref="E20:E21"/>
    <mergeCell ref="B18:B19"/>
    <mergeCell ref="G18:G19"/>
    <mergeCell ref="E12:E14"/>
    <mergeCell ref="F12:F14"/>
    <mergeCell ref="G3:G5"/>
    <mergeCell ref="E6:E8"/>
    <mergeCell ref="C18:C19"/>
    <mergeCell ref="F6:F8"/>
    <mergeCell ref="G6:G8"/>
    <mergeCell ref="E3:E5"/>
    <mergeCell ref="F3:F5"/>
    <mergeCell ref="B12:B14"/>
    <mergeCell ref="C12:C14"/>
    <mergeCell ref="D12:D14"/>
    <mergeCell ref="F9:F11"/>
    <mergeCell ref="E9:E11"/>
    <mergeCell ref="C3:C5"/>
    <mergeCell ref="D3:D5"/>
    <mergeCell ref="D6:D8"/>
    <mergeCell ref="A3:A5"/>
    <mergeCell ref="A6:A8"/>
    <mergeCell ref="A9:A11"/>
    <mergeCell ref="B3:B5"/>
    <mergeCell ref="B9:B11"/>
    <mergeCell ref="B6:B8"/>
    <mergeCell ref="C9:C11"/>
    <mergeCell ref="D9:D11"/>
    <mergeCell ref="C6:C8"/>
    <mergeCell ref="A12:A14"/>
    <mergeCell ref="C20:C21"/>
    <mergeCell ref="A20:A21"/>
    <mergeCell ref="D18:D19"/>
    <mergeCell ref="D20:D21"/>
    <mergeCell ref="E18:E19"/>
    <mergeCell ref="F18:F19"/>
    <mergeCell ref="B39:B42"/>
    <mergeCell ref="C39:C42"/>
    <mergeCell ref="A18:A19"/>
    <mergeCell ref="C27:C28"/>
    <mergeCell ref="B20:B21"/>
    <mergeCell ref="A22:A23"/>
    <mergeCell ref="A24:A25"/>
    <mergeCell ref="A35:A38"/>
    <mergeCell ref="C22:C23"/>
    <mergeCell ref="D27:D28"/>
    <mergeCell ref="E35:E38"/>
    <mergeCell ref="F35:F38"/>
    <mergeCell ref="F24:F25"/>
    <mergeCell ref="B22:B23"/>
    <mergeCell ref="B27:B28"/>
    <mergeCell ref="B35:B38"/>
    <mergeCell ref="S27:S28"/>
    <mergeCell ref="S24:S25"/>
    <mergeCell ref="E27:E28"/>
    <mergeCell ref="F27:F28"/>
    <mergeCell ref="C43:C46"/>
    <mergeCell ref="D43:D46"/>
    <mergeCell ref="D39:D42"/>
    <mergeCell ref="E43:E46"/>
    <mergeCell ref="F43:F46"/>
    <mergeCell ref="G39:H39"/>
    <mergeCell ref="G27:G28"/>
    <mergeCell ref="C24:C25"/>
    <mergeCell ref="S35:S38"/>
    <mergeCell ref="G24:G25"/>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zoomScale="90" zoomScaleNormal="90" workbookViewId="0"/>
  </sheetViews>
  <sheetFormatPr defaultRowHeight="10.5"/>
  <cols>
    <col min="1" max="1" width="46.85546875" style="150" customWidth="1"/>
    <col min="2" max="11" width="14.140625" style="140" customWidth="1"/>
    <col min="12" max="16384" width="9.140625" style="140"/>
  </cols>
  <sheetData>
    <row r="1" spans="1:11" s="151" customFormat="1" ht="26.25" customHeight="1">
      <c r="A1" s="4" t="s">
        <v>271</v>
      </c>
      <c r="B1" s="185" t="s">
        <v>56</v>
      </c>
      <c r="C1" s="185" t="s">
        <v>57</v>
      </c>
      <c r="D1" s="185" t="s">
        <v>63</v>
      </c>
      <c r="E1" s="185" t="s">
        <v>64</v>
      </c>
      <c r="F1" s="185" t="s">
        <v>65</v>
      </c>
      <c r="G1" s="185" t="s">
        <v>67</v>
      </c>
      <c r="H1" s="185" t="s">
        <v>68</v>
      </c>
      <c r="I1" s="185" t="s">
        <v>69</v>
      </c>
      <c r="J1" s="185" t="s">
        <v>70</v>
      </c>
      <c r="K1" s="186" t="s">
        <v>71</v>
      </c>
    </row>
    <row r="2" spans="1:11" ht="26.25" customHeight="1">
      <c r="A2" s="257" t="s">
        <v>371</v>
      </c>
      <c r="B2" s="271">
        <f>'ΚΕΦΑΛΑΙΟ ΚΙΝΗΣΗΣ'!C16</f>
        <v>0</v>
      </c>
      <c r="C2" s="271">
        <f>'ΚΕΦΑΛΑΙΟ ΚΙΝΗΣΗΣ'!D16</f>
        <v>0</v>
      </c>
      <c r="D2" s="271">
        <f>'ΚΕΦΑΛΑΙΟ ΚΙΝΗΣΗΣ'!E16</f>
        <v>0</v>
      </c>
      <c r="E2" s="271">
        <f>'ΚΕΦΑΛΑΙΟ ΚΙΝΗΣΗΣ'!F16</f>
        <v>0</v>
      </c>
      <c r="F2" s="271">
        <f>'ΚΕΦΑΛΑΙΟ ΚΙΝΗΣΗΣ'!G16</f>
        <v>0</v>
      </c>
      <c r="G2" s="271">
        <f>'ΚΕΦΑΛΑΙΟ ΚΙΝΗΣΗΣ'!H16</f>
        <v>0</v>
      </c>
      <c r="H2" s="271">
        <f>'ΚΕΦΑΛΑΙΟ ΚΙΝΗΣΗΣ'!I16</f>
        <v>0</v>
      </c>
      <c r="I2" s="271">
        <f>'ΚΕΦΑΛΑΙΟ ΚΙΝΗΣΗΣ'!J16</f>
        <v>0</v>
      </c>
      <c r="J2" s="271">
        <f>'ΚΕΦΑΛΑΙΟ ΚΙΝΗΣΗΣ'!K16</f>
        <v>0</v>
      </c>
      <c r="K2" s="271">
        <f>'ΚΕΦΑΛΑΙΟ ΚΙΝΗΣΗΣ'!L16</f>
        <v>0</v>
      </c>
    </row>
    <row r="3" spans="1:11" ht="26.25" customHeight="1">
      <c r="A3" s="255" t="s">
        <v>247</v>
      </c>
      <c r="B3" s="271">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'!$D$2,('ΜΑΚΡΟΠΡΟΘΕΣΜΟ ΔΑΝΕΙΟ '!$D$2-'ΜΑΚΡΟΠΡΟΘΕΣΜΟ ΔΑΝΕΙΟ '!B77))</f>
        <v>0</v>
      </c>
      <c r="C3" s="271">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'!$D$2,('ΜΑΚΡΟΠΡΟΘΕΣΜΟ ΔΑΝΕΙΟ '!$D$2-'ΜΑΚΡΟΠΡΟΘΕΣΜΟ ΔΑΝΕΙΟ '!C77))</f>
        <v>0</v>
      </c>
      <c r="D3" s="271">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'!$D$2,('ΜΑΚΡΟΠΡΟΘΕΣΜΟ ΔΑΝΕΙΟ '!$D$2-'ΜΑΚΡΟΠΡΟΘΕΣΜΟ ΔΑΝΕΙΟ '!D77))</f>
        <v>0</v>
      </c>
      <c r="E3" s="271">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'!$D$2,('ΜΑΚΡΟΠΡΟΘΕΣΜΟ ΔΑΝΕΙΟ '!$D$2-'ΜΑΚΡΟΠΡΟΘΕΣΜΟ ΔΑΝΕΙΟ '!E77))</f>
        <v>0</v>
      </c>
      <c r="F3" s="271">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'!$D$2,('ΜΑΚΡΟΠΡΟΘΕΣΜΟ ΔΑΝΕΙΟ '!$D$2-'ΜΑΚΡΟΠΡΟΘΕΣΜΟ ΔΑΝΕΙΟ '!F77))</f>
        <v>0</v>
      </c>
      <c r="G3" s="271">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'!$D$2,('ΜΑΚΡΟΠΡΟΘΕΣΜΟ ΔΑΝΕΙΟ '!$D$2-'ΜΑΚΡΟΠΡΟΘΕΣΜΟ ΔΑΝΕΙΟ '!G77))</f>
        <v>0</v>
      </c>
      <c r="H3" s="271">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'!$D$2,('ΜΑΚΡΟΠΡΟΘΕΣΜΟ ΔΑΝΕΙΟ '!$D$2-'ΜΑΚΡΟΠΡΟΘΕΣΜΟ ΔΑΝΕΙΟ '!H77))</f>
        <v>0</v>
      </c>
      <c r="I3" s="271">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'!$D$2,('ΜΑΚΡΟΠΡΟΘΕΣΜΟ ΔΑΝΕΙΟ '!$D$2-'ΜΑΚΡΟΠΡΟΘΕΣΜΟ ΔΑΝΕΙΟ '!I77))</f>
        <v>0</v>
      </c>
      <c r="J3" s="271">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'!$D$2,('ΜΑΚΡΟΠΡΟΘΕΣΜΟ ΔΑΝΕΙΟ '!$D$2-'ΜΑΚΡΟΠΡΟΘΕΣΜΟ ΔΑΝΕΙΟ '!J77))</f>
        <v>0</v>
      </c>
      <c r="K3" s="271">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'!$D$2,('ΜΑΚΡΟΠΡΟΘΕΣΜΟ ΔΑΝΕΙΟ '!$D$2-'ΜΑΚΡΟΠΡΟΘΕΣΜΟ ΔΑΝΕΙΟ '!K77))</f>
        <v>0</v>
      </c>
    </row>
    <row r="4" spans="1:11" ht="26.25" customHeight="1">
      <c r="A4" s="255" t="s">
        <v>248</v>
      </c>
      <c r="B4" s="271">
        <f>'ΚΕΦΑΛΑΙΟ ΚΙΝΗΣΗΣ'!C27+'ΥΦΙΣΤΑΜΕΝΕΣ ΔΑΝΕΙΑΚΕΣ ΥΠΟΧΡ'!I24</f>
        <v>0</v>
      </c>
      <c r="C4" s="271">
        <f>'ΚΕΦΑΛΑΙΟ ΚΙΝΗΣΗΣ'!D27+'ΥΦΙΣΤΑΜΕΝΕΣ ΔΑΝΕΙΑΚΕΣ ΥΠΟΧΡ'!J24</f>
        <v>0</v>
      </c>
      <c r="D4" s="271">
        <f>'ΚΕΦΑΛΑΙΟ ΚΙΝΗΣΗΣ'!E27+'ΥΦΙΣΤΑΜΕΝΕΣ ΔΑΝΕΙΑΚΕΣ ΥΠΟΧΡ'!K24</f>
        <v>0</v>
      </c>
      <c r="E4" s="271">
        <f>'ΚΕΦΑΛΑΙΟ ΚΙΝΗΣΗΣ'!F27+'ΥΦΙΣΤΑΜΕΝΕΣ ΔΑΝΕΙΑΚΕΣ ΥΠΟΧΡ'!L24</f>
        <v>0</v>
      </c>
      <c r="F4" s="271">
        <f>'ΚΕΦΑΛΑΙΟ ΚΙΝΗΣΗΣ'!G27+'ΥΦΙΣΤΑΜΕΝΕΣ ΔΑΝΕΙΑΚΕΣ ΥΠΟΧΡ'!M24</f>
        <v>0</v>
      </c>
      <c r="G4" s="271">
        <f>'ΚΕΦΑΛΑΙΟ ΚΙΝΗΣΗΣ'!H27+'ΥΦΙΣΤΑΜΕΝΕΣ ΔΑΝΕΙΑΚΕΣ ΥΠΟΧΡ'!N24</f>
        <v>0</v>
      </c>
      <c r="H4" s="271">
        <f>'ΚΕΦΑΛΑΙΟ ΚΙΝΗΣΗΣ'!I27+'ΥΦΙΣΤΑΜΕΝΕΣ ΔΑΝΕΙΑΚΕΣ ΥΠΟΧΡ'!O24</f>
        <v>0</v>
      </c>
      <c r="I4" s="271">
        <f>'ΚΕΦΑΛΑΙΟ ΚΙΝΗΣΗΣ'!J27+'ΥΦΙΣΤΑΜΕΝΕΣ ΔΑΝΕΙΑΚΕΣ ΥΠΟΧΡ'!P24</f>
        <v>0</v>
      </c>
      <c r="J4" s="271">
        <f>'ΚΕΦΑΛΑΙΟ ΚΙΝΗΣΗΣ'!K27+'ΥΦΙΣΤΑΜΕΝΕΣ ΔΑΝΕΙΑΚΕΣ ΥΠΟΧΡ'!Q24</f>
        <v>0</v>
      </c>
      <c r="K4" s="271">
        <f>'ΚΕΦΑΛΑΙΟ ΚΙΝΗΣΗΣ'!L27+'ΥΦΙΣΤΑΜΕΝΕΣ ΔΑΝΕΙΑΚΕΣ ΥΠΟΧΡ'!R24</f>
        <v>0</v>
      </c>
    </row>
    <row r="5" spans="1:11" ht="26.25" customHeight="1">
      <c r="A5" s="256" t="s">
        <v>272</v>
      </c>
      <c r="B5" s="271">
        <f>SUM(B3:B4)</f>
        <v>0</v>
      </c>
      <c r="C5" s="271">
        <f t="shared" ref="C5:K5" si="0">SUM(C3:C4)</f>
        <v>0</v>
      </c>
      <c r="D5" s="271">
        <f t="shared" si="0"/>
        <v>0</v>
      </c>
      <c r="E5" s="271">
        <f t="shared" si="0"/>
        <v>0</v>
      </c>
      <c r="F5" s="271">
        <f t="shared" si="0"/>
        <v>0</v>
      </c>
      <c r="G5" s="271">
        <f t="shared" si="0"/>
        <v>0</v>
      </c>
      <c r="H5" s="271">
        <f t="shared" si="0"/>
        <v>0</v>
      </c>
      <c r="I5" s="271">
        <f t="shared" si="0"/>
        <v>0</v>
      </c>
      <c r="J5" s="271">
        <f t="shared" si="0"/>
        <v>0</v>
      </c>
      <c r="K5" s="271">
        <f t="shared" si="0"/>
        <v>0</v>
      </c>
    </row>
    <row r="6" spans="1:11" ht="26.25" customHeight="1">
      <c r="A6" s="4" t="s">
        <v>276</v>
      </c>
      <c r="B6" s="272">
        <f>SUM(B5,B2)</f>
        <v>0</v>
      </c>
      <c r="C6" s="272">
        <f t="shared" ref="C6:K6" si="1">SUM(C5,C2)</f>
        <v>0</v>
      </c>
      <c r="D6" s="272">
        <f t="shared" si="1"/>
        <v>0</v>
      </c>
      <c r="E6" s="272">
        <f t="shared" si="1"/>
        <v>0</v>
      </c>
      <c r="F6" s="272">
        <f t="shared" si="1"/>
        <v>0</v>
      </c>
      <c r="G6" s="272">
        <f t="shared" si="1"/>
        <v>0</v>
      </c>
      <c r="H6" s="272">
        <f t="shared" si="1"/>
        <v>0</v>
      </c>
      <c r="I6" s="272">
        <f t="shared" si="1"/>
        <v>0</v>
      </c>
      <c r="J6" s="272">
        <f t="shared" si="1"/>
        <v>0</v>
      </c>
      <c r="K6" s="272">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5" workbookViewId="0">
      <selection activeCell="E6" sqref="E6"/>
    </sheetView>
  </sheetViews>
  <sheetFormatPr defaultRowHeight="10.5"/>
  <cols>
    <col min="1" max="1" width="46.85546875" style="150" customWidth="1"/>
    <col min="2" max="11" width="15.28515625" style="140" customWidth="1"/>
    <col min="12" max="16384" width="9.140625" style="140"/>
  </cols>
  <sheetData>
    <row r="1" spans="1:11" ht="36" customHeight="1">
      <c r="A1" s="4" t="s">
        <v>274</v>
      </c>
      <c r="B1" s="185" t="s">
        <v>56</v>
      </c>
      <c r="C1" s="185" t="s">
        <v>57</v>
      </c>
      <c r="D1" s="185" t="s">
        <v>63</v>
      </c>
      <c r="E1" s="185" t="s">
        <v>64</v>
      </c>
      <c r="F1" s="185" t="s">
        <v>65</v>
      </c>
      <c r="G1" s="185" t="s">
        <v>67</v>
      </c>
      <c r="H1" s="185" t="s">
        <v>68</v>
      </c>
      <c r="I1" s="185" t="s">
        <v>69</v>
      </c>
      <c r="J1" s="185" t="s">
        <v>70</v>
      </c>
      <c r="K1" s="186" t="s">
        <v>71</v>
      </c>
    </row>
    <row r="2" spans="1:11" ht="27" customHeight="1">
      <c r="A2" s="202" t="s">
        <v>262</v>
      </c>
      <c r="B2" s="157">
        <f>'ΥΦΙΣΤΑΜΕΝΕΣ ΔΑΝΕΙΑΚΕΣ ΥΠΟΧΡ'!I14</f>
        <v>0</v>
      </c>
      <c r="C2" s="157">
        <f>'ΥΦΙΣΤΑΜΕΝΕΣ ΔΑΝΕΙΑΚΕΣ ΥΠΟΧΡ'!J14</f>
        <v>0</v>
      </c>
      <c r="D2" s="157">
        <f>'ΥΦΙΣΤΑΜΕΝΕΣ ΔΑΝΕΙΑΚΕΣ ΥΠΟΧΡ'!K14</f>
        <v>0</v>
      </c>
      <c r="E2" s="157">
        <f>'ΥΦΙΣΤΑΜΕΝΕΣ ΔΑΝΕΙΑΚΕΣ ΥΠΟΧΡ'!L14</f>
        <v>0</v>
      </c>
      <c r="F2" s="157">
        <f>'ΥΦΙΣΤΑΜΕΝΕΣ ΔΑΝΕΙΑΚΕΣ ΥΠΟΧΡ'!M14</f>
        <v>0</v>
      </c>
      <c r="G2" s="157">
        <f>'ΥΦΙΣΤΑΜΕΝΕΣ ΔΑΝΕΙΑΚΕΣ ΥΠΟΧΡ'!N14</f>
        <v>0</v>
      </c>
      <c r="H2" s="157">
        <f>'ΥΦΙΣΤΑΜΕΝΕΣ ΔΑΝΕΙΑΚΕΣ ΥΠΟΧΡ'!O14</f>
        <v>0</v>
      </c>
      <c r="I2" s="157">
        <f>'ΥΦΙΣΤΑΜΕΝΕΣ ΔΑΝΕΙΑΚΕΣ ΥΠΟΧΡ'!P14</f>
        <v>0</v>
      </c>
      <c r="J2" s="157">
        <f>'ΥΦΙΣΤΑΜΕΝΕΣ ΔΑΝΕΙΑΚΕΣ ΥΠΟΧΡ'!Q14</f>
        <v>0</v>
      </c>
      <c r="K2" s="157">
        <f>'ΥΦΙΣΤΑΜΕΝΕΣ ΔΑΝΕΙΑΚΕΣ ΥΠΟΧΡ'!R14</f>
        <v>0</v>
      </c>
    </row>
    <row r="3" spans="1:11" ht="27" customHeight="1">
      <c r="A3" s="202" t="s">
        <v>261</v>
      </c>
      <c r="B3" s="157">
        <f>'ΜΑΚΡΟΠΡΟΘΕΣΜΟ ΔΑΝΕΙΟ '!B75</f>
        <v>0</v>
      </c>
      <c r="C3" s="157">
        <f>'ΜΑΚΡΟΠΡΟΘΕΣΜΟ ΔΑΝΕΙΟ '!C75</f>
        <v>0</v>
      </c>
      <c r="D3" s="157">
        <f>'ΜΑΚΡΟΠΡΟΘΕΣΜΟ ΔΑΝΕΙΟ '!D75</f>
        <v>0</v>
      </c>
      <c r="E3" s="157">
        <f>'ΜΑΚΡΟΠΡΟΘΕΣΜΟ ΔΑΝΕΙΟ '!E75</f>
        <v>0</v>
      </c>
      <c r="F3" s="157">
        <f>'ΜΑΚΡΟΠΡΟΘΕΣΜΟ ΔΑΝΕΙΟ '!F75</f>
        <v>0</v>
      </c>
      <c r="G3" s="157">
        <f>'ΜΑΚΡΟΠΡΟΘΕΣΜΟ ΔΑΝΕΙΟ '!G75</f>
        <v>0</v>
      </c>
      <c r="H3" s="157">
        <f>'ΜΑΚΡΟΠΡΟΘΕΣΜΟ ΔΑΝΕΙΟ '!H75</f>
        <v>0</v>
      </c>
      <c r="I3" s="157">
        <f>'ΜΑΚΡΟΠΡΟΘΕΣΜΟ ΔΑΝΕΙΟ '!I75</f>
        <v>0</v>
      </c>
      <c r="J3" s="157">
        <f>'ΜΑΚΡΟΠΡΟΘΕΣΜΟ ΔΑΝΕΙΟ '!J75</f>
        <v>0</v>
      </c>
      <c r="K3" s="157">
        <f>'ΜΑΚΡΟΠΡΟΘΕΣΜΟ ΔΑΝΕΙΟ '!K75</f>
        <v>0</v>
      </c>
    </row>
    <row r="4" spans="1:11" ht="27" customHeight="1">
      <c r="A4" s="202" t="s">
        <v>263</v>
      </c>
      <c r="B4" s="157">
        <f>'ΥΦΙΣΤΑΜΕΝΕΣ ΔΑΝΕΙΑΚΕΣ ΥΠΟΧΡ'!I13</f>
        <v>0</v>
      </c>
      <c r="C4" s="157">
        <f>'ΥΦΙΣΤΑΜΕΝΕΣ ΔΑΝΕΙΑΚΕΣ ΥΠΟΧΡ'!J13</f>
        <v>0</v>
      </c>
      <c r="D4" s="157">
        <f>'ΥΦΙΣΤΑΜΕΝΕΣ ΔΑΝΕΙΑΚΕΣ ΥΠΟΧΡ'!K13</f>
        <v>0</v>
      </c>
      <c r="E4" s="157">
        <f>'ΥΦΙΣΤΑΜΕΝΕΣ ΔΑΝΕΙΑΚΕΣ ΥΠΟΧΡ'!L13</f>
        <v>0</v>
      </c>
      <c r="F4" s="157">
        <f>'ΥΦΙΣΤΑΜΕΝΕΣ ΔΑΝΕΙΑΚΕΣ ΥΠΟΧΡ'!M13</f>
        <v>0</v>
      </c>
      <c r="G4" s="157">
        <f>'ΥΦΙΣΤΑΜΕΝΕΣ ΔΑΝΕΙΑΚΕΣ ΥΠΟΧΡ'!N13</f>
        <v>0</v>
      </c>
      <c r="H4" s="157">
        <f>'ΥΦΙΣΤΑΜΕΝΕΣ ΔΑΝΕΙΑΚΕΣ ΥΠΟΧΡ'!O13</f>
        <v>0</v>
      </c>
      <c r="I4" s="157">
        <f>'ΥΦΙΣΤΑΜΕΝΕΣ ΔΑΝΕΙΑΚΕΣ ΥΠΟΧΡ'!P13</f>
        <v>0</v>
      </c>
      <c r="J4" s="157">
        <f>'ΥΦΙΣΤΑΜΕΝΕΣ ΔΑΝΕΙΑΚΕΣ ΥΠΟΧΡ'!Q13</f>
        <v>0</v>
      </c>
      <c r="K4" s="157">
        <f>'ΥΦΙΣΤΑΜΕΝΕΣ ΔΑΝΕΙΑΚΕΣ ΥΠΟΧΡ'!R13</f>
        <v>0</v>
      </c>
    </row>
    <row r="5" spans="1:11" ht="27" customHeight="1">
      <c r="A5" s="202" t="s">
        <v>201</v>
      </c>
      <c r="B5" s="157">
        <f>'ΜΑΚΡΟΠΡΟΘΕΣΜΟ ΔΑΝΕΙΟ '!B74</f>
        <v>0</v>
      </c>
      <c r="C5" s="157">
        <f>'ΜΑΚΡΟΠΡΟΘΕΣΜΟ ΔΑΝΕΙΟ '!C74</f>
        <v>0</v>
      </c>
      <c r="D5" s="157">
        <f>'ΜΑΚΡΟΠΡΟΘΕΣΜΟ ΔΑΝΕΙΟ '!D74</f>
        <v>0</v>
      </c>
      <c r="E5" s="157">
        <f>'ΜΑΚΡΟΠΡΟΘΕΣΜΟ ΔΑΝΕΙΟ '!E74</f>
        <v>0</v>
      </c>
      <c r="F5" s="157">
        <f>'ΜΑΚΡΟΠΡΟΘΕΣΜΟ ΔΑΝΕΙΟ '!F74</f>
        <v>0</v>
      </c>
      <c r="G5" s="157">
        <f>'ΜΑΚΡΟΠΡΟΘΕΣΜΟ ΔΑΝΕΙΟ '!G74</f>
        <v>0</v>
      </c>
      <c r="H5" s="157">
        <f>'ΜΑΚΡΟΠΡΟΘΕΣΜΟ ΔΑΝΕΙΟ '!H74</f>
        <v>0</v>
      </c>
      <c r="I5" s="157">
        <f>'ΜΑΚΡΟΠΡΟΘΕΣΜΟ ΔΑΝΕΙΟ '!I74</f>
        <v>0</v>
      </c>
      <c r="J5" s="157">
        <f>'ΜΑΚΡΟΠΡΟΘΕΣΜΟ ΔΑΝΕΙΟ '!J74</f>
        <v>0</v>
      </c>
      <c r="K5" s="157">
        <f>'ΜΑΚΡΟΠΡΟΘΕΣΜΟ ΔΑΝΕΙΟ '!K74</f>
        <v>0</v>
      </c>
    </row>
    <row r="6" spans="1:11" ht="27" customHeight="1">
      <c r="A6" s="202" t="s">
        <v>7</v>
      </c>
      <c r="B6" s="157">
        <f>'ΚΕΦΑΛΑΙΟ ΚΙΝΗΣΗΣ'!C29</f>
        <v>0</v>
      </c>
      <c r="C6" s="157">
        <f>'ΚΕΦΑΛΑΙΟ ΚΙΝΗΣΗΣ'!D29</f>
        <v>0</v>
      </c>
      <c r="D6" s="157">
        <f>'ΚΕΦΑΛΑΙΟ ΚΙΝΗΣΗΣ'!E29</f>
        <v>0</v>
      </c>
      <c r="E6" s="157">
        <f>'ΚΕΦΑΛΑΙΟ ΚΙΝΗΣΗΣ'!F29</f>
        <v>0</v>
      </c>
      <c r="F6" s="157">
        <f>'ΚΕΦΑΛΑΙΟ ΚΙΝΗΣΗΣ'!G29</f>
        <v>0</v>
      </c>
      <c r="G6" s="157">
        <f>'ΚΕΦΑΛΑΙΟ ΚΙΝΗΣΗΣ'!H29</f>
        <v>0</v>
      </c>
      <c r="H6" s="157">
        <f>'ΚΕΦΑΛΑΙΟ ΚΙΝΗΣΗΣ'!I29</f>
        <v>0</v>
      </c>
      <c r="I6" s="157">
        <f>'ΚΕΦΑΛΑΙΟ ΚΙΝΗΣΗΣ'!J29</f>
        <v>0</v>
      </c>
      <c r="J6" s="157">
        <f>'ΚΕΦΑΛΑΙΟ ΚΙΝΗΣΗΣ'!K29</f>
        <v>0</v>
      </c>
      <c r="K6" s="157">
        <f>'ΚΕΦΑΛΑΙΟ ΚΙΝΗΣΗΣ'!L29</f>
        <v>0</v>
      </c>
    </row>
    <row r="7" spans="1:11" ht="27" customHeight="1">
      <c r="A7" s="202" t="s">
        <v>264</v>
      </c>
      <c r="B7" s="258">
        <f>'ΚΕΦΑΛΑΙΟ ΚΙΝΗΣΗΣ'!C27</f>
        <v>0</v>
      </c>
      <c r="C7" s="204">
        <f>'ΚΕΦΑΛΑΙΟ ΚΙΝΗΣΗΣ'!D27-'ΚΕΦΑΛΑΙΟ ΚΙΝΗΣΗΣ'!C27</f>
        <v>0</v>
      </c>
      <c r="D7" s="204">
        <f>'ΚΕΦΑΛΑΙΟ ΚΙΝΗΣΗΣ'!E27-'ΚΕΦΑΛΑΙΟ ΚΙΝΗΣΗΣ'!D27</f>
        <v>0</v>
      </c>
      <c r="E7" s="204">
        <f>'ΚΕΦΑΛΑΙΟ ΚΙΝΗΣΗΣ'!F27-'ΚΕΦΑΛΑΙΟ ΚΙΝΗΣΗΣ'!E27</f>
        <v>0</v>
      </c>
      <c r="F7" s="204">
        <f>'ΚΕΦΑΛΑΙΟ ΚΙΝΗΣΗΣ'!G27-'ΚΕΦΑΛΑΙΟ ΚΙΝΗΣΗΣ'!F27</f>
        <v>0</v>
      </c>
      <c r="G7" s="204">
        <f>'ΚΕΦΑΛΑΙΟ ΚΙΝΗΣΗΣ'!H27-'ΚΕΦΑΛΑΙΟ ΚΙΝΗΣΗΣ'!G27</f>
        <v>0</v>
      </c>
      <c r="H7" s="204">
        <f>'ΚΕΦΑΛΑΙΟ ΚΙΝΗΣΗΣ'!I27-'ΚΕΦΑΛΑΙΟ ΚΙΝΗΣΗΣ'!H27</f>
        <v>0</v>
      </c>
      <c r="I7" s="204">
        <f>'ΚΕΦΑΛΑΙΟ ΚΙΝΗΣΗΣ'!J27-'ΚΕΦΑΛΑΙΟ ΚΙΝΗΣΗΣ'!I27</f>
        <v>0</v>
      </c>
      <c r="J7" s="204">
        <f>'ΚΕΦΑΛΑΙΟ ΚΙΝΗΣΗΣ'!K27-'ΚΕΦΑΛΑΙΟ ΚΙΝΗΣΗΣ'!J27</f>
        <v>0</v>
      </c>
      <c r="K7" s="204">
        <f>'ΚΕΦΑΛΑΙΟ ΚΙΝΗΣΗΣ'!L27-'ΚΕΦΑΛΑΙΟ ΚΙΝΗΣΗΣ'!K27</f>
        <v>0</v>
      </c>
    </row>
    <row r="8" spans="1:11" ht="27" customHeight="1">
      <c r="A8" s="202" t="s">
        <v>266</v>
      </c>
      <c r="B8" s="157">
        <f>'ΥΦΙΣΤΑΜΕΝΕΣ ΔΑΝΕΙΑΚΕΣ ΥΠΟΧΡ'!I47</f>
        <v>0</v>
      </c>
      <c r="C8" s="157">
        <f>'ΥΦΙΣΤΑΜΕΝΕΣ ΔΑΝΕΙΑΚΕΣ ΥΠΟΧΡ'!J47</f>
        <v>0</v>
      </c>
      <c r="D8" s="157">
        <f>'ΥΦΙΣΤΑΜΕΝΕΣ ΔΑΝΕΙΑΚΕΣ ΥΠΟΧΡ'!K47</f>
        <v>0</v>
      </c>
      <c r="E8" s="157">
        <f>'ΥΦΙΣΤΑΜΕΝΕΣ ΔΑΝΕΙΑΚΕΣ ΥΠΟΧΡ'!L47</f>
        <v>0</v>
      </c>
      <c r="F8" s="157">
        <f>'ΥΦΙΣΤΑΜΕΝΕΣ ΔΑΝΕΙΑΚΕΣ ΥΠΟΧΡ'!M47</f>
        <v>0</v>
      </c>
      <c r="G8" s="157">
        <f>'ΥΦΙΣΤΑΜΕΝΕΣ ΔΑΝΕΙΑΚΕΣ ΥΠΟΧΡ'!N47</f>
        <v>0</v>
      </c>
      <c r="H8" s="157">
        <f>'ΥΦΙΣΤΑΜΕΝΕΣ ΔΑΝΕΙΑΚΕΣ ΥΠΟΧΡ'!O47</f>
        <v>0</v>
      </c>
      <c r="I8" s="157">
        <f>'ΥΦΙΣΤΑΜΕΝΕΣ ΔΑΝΕΙΑΚΕΣ ΥΠΟΧΡ'!P47</f>
        <v>0</v>
      </c>
      <c r="J8" s="157">
        <f>'ΥΦΙΣΤΑΜΕΝΕΣ ΔΑΝΕΙΑΚΕΣ ΥΠΟΧΡ'!Q47</f>
        <v>0</v>
      </c>
      <c r="K8" s="157">
        <f>'ΥΦΙΣΤΑΜΕΝΕΣ ΔΑΝΕΙΑΚΕΣ ΥΠΟΧΡ'!R47</f>
        <v>0</v>
      </c>
    </row>
    <row r="9" spans="1:11" ht="27" customHeight="1">
      <c r="A9" s="202" t="s">
        <v>265</v>
      </c>
      <c r="B9" s="157">
        <f>'LEASING ΕΠΕΝΔΥΤΙΚΟΥ ΣΧΕΔΙΟΥ'!D9</f>
        <v>0</v>
      </c>
      <c r="C9" s="157">
        <f>'LEASING ΕΠΕΝΔΥΤΙΚΟΥ ΣΧΕΔΙΟΥ'!E9</f>
        <v>0</v>
      </c>
      <c r="D9" s="157">
        <f>'LEASING ΕΠΕΝΔΥΤΙΚΟΥ ΣΧΕΔΙΟΥ'!F9</f>
        <v>0</v>
      </c>
      <c r="E9" s="157">
        <f>'LEASING ΕΠΕΝΔΥΤΙΚΟΥ ΣΧΕΔΙΟΥ'!G9</f>
        <v>0</v>
      </c>
      <c r="F9" s="157">
        <f>'LEASING ΕΠΕΝΔΥΤΙΚΟΥ ΣΧΕΔΙΟΥ'!H9</f>
        <v>0</v>
      </c>
      <c r="G9" s="157">
        <f>'LEASING ΕΠΕΝΔΥΤΙΚΟΥ ΣΧΕΔΙΟΥ'!I9</f>
        <v>0</v>
      </c>
      <c r="H9" s="157">
        <f>'LEASING ΕΠΕΝΔΥΤΙΚΟΥ ΣΧΕΔΙΟΥ'!J9</f>
        <v>0</v>
      </c>
      <c r="I9" s="157">
        <f>'LEASING ΕΠΕΝΔΥΤΙΚΟΥ ΣΧΕΔΙΟΥ'!K9</f>
        <v>0</v>
      </c>
      <c r="J9" s="157">
        <f>'LEASING ΕΠΕΝΔΥΤΙΚΟΥ ΣΧΕΔΙΟΥ'!L9</f>
        <v>0</v>
      </c>
      <c r="K9" s="157">
        <f>'LEASING ΕΠΕΝΔΥΤΙΚΟΥ ΣΧΕΔΙΟΥ'!M9</f>
        <v>0</v>
      </c>
    </row>
    <row r="10" spans="1:11" ht="27" customHeight="1">
      <c r="A10" s="123" t="s">
        <v>273</v>
      </c>
      <c r="B10" s="149">
        <f>SUM(B2:B9)</f>
        <v>0</v>
      </c>
      <c r="C10" s="149">
        <f t="shared" ref="C10:K10" si="0">SUM(C2:C9)</f>
        <v>0</v>
      </c>
      <c r="D10" s="149">
        <f t="shared" si="0"/>
        <v>0</v>
      </c>
      <c r="E10" s="149">
        <f t="shared" si="0"/>
        <v>0</v>
      </c>
      <c r="F10" s="149">
        <f t="shared" si="0"/>
        <v>0</v>
      </c>
      <c r="G10" s="149">
        <f t="shared" si="0"/>
        <v>0</v>
      </c>
      <c r="H10" s="149">
        <f t="shared" si="0"/>
        <v>0</v>
      </c>
      <c r="I10" s="149">
        <f t="shared" si="0"/>
        <v>0</v>
      </c>
      <c r="J10" s="149">
        <f t="shared" si="0"/>
        <v>0</v>
      </c>
      <c r="K10" s="149">
        <f t="shared" si="0"/>
        <v>0</v>
      </c>
    </row>
    <row r="13" spans="1:11" ht="33.75" customHeight="1">
      <c r="A13" s="262" t="s">
        <v>8</v>
      </c>
      <c r="B13" s="261"/>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6"/>
  <sheetViews>
    <sheetView zoomScale="90" zoomScaleNormal="90" workbookViewId="0">
      <selection activeCell="B19" sqref="B19"/>
    </sheetView>
  </sheetViews>
  <sheetFormatPr defaultRowHeight="12.75"/>
  <cols>
    <col min="1" max="1" width="48.42578125" style="102" customWidth="1"/>
    <col min="2" max="2" width="13" style="18" customWidth="1"/>
    <col min="3" max="3" width="13.5703125" style="193" customWidth="1"/>
    <col min="4" max="13" width="12.140625" style="102" customWidth="1"/>
    <col min="14" max="14" width="3.28515625" style="102" customWidth="1"/>
    <col min="15" max="16384" width="9.140625" style="102"/>
  </cols>
  <sheetData>
    <row r="1" spans="1:13" ht="46.5" customHeight="1">
      <c r="A1" s="2"/>
      <c r="B1" s="1" t="s">
        <v>399</v>
      </c>
      <c r="C1" s="1" t="s">
        <v>168</v>
      </c>
      <c r="D1" s="185" t="s">
        <v>132</v>
      </c>
      <c r="E1" s="185" t="s">
        <v>133</v>
      </c>
      <c r="F1" s="185" t="s">
        <v>134</v>
      </c>
      <c r="G1" s="185" t="s">
        <v>135</v>
      </c>
      <c r="H1" s="185" t="s">
        <v>136</v>
      </c>
      <c r="I1" s="185" t="s">
        <v>137</v>
      </c>
      <c r="J1" s="185" t="s">
        <v>138</v>
      </c>
      <c r="K1" s="185" t="s">
        <v>139</v>
      </c>
      <c r="L1" s="185" t="s">
        <v>140</v>
      </c>
      <c r="M1" s="186" t="s">
        <v>141</v>
      </c>
    </row>
    <row r="2" spans="1:13" ht="26.25" customHeight="1">
      <c r="A2" s="187" t="s">
        <v>258</v>
      </c>
      <c r="B2" s="8"/>
      <c r="C2" s="114"/>
      <c r="D2" s="114">
        <v>1</v>
      </c>
      <c r="E2" s="114">
        <v>2</v>
      </c>
      <c r="F2" s="114">
        <v>3</v>
      </c>
      <c r="G2" s="114">
        <v>4</v>
      </c>
      <c r="H2" s="114">
        <v>5</v>
      </c>
      <c r="I2" s="114">
        <v>6</v>
      </c>
      <c r="J2" s="114">
        <v>7</v>
      </c>
      <c r="K2" s="114">
        <v>8</v>
      </c>
      <c r="L2" s="114">
        <v>9</v>
      </c>
      <c r="M2" s="114">
        <v>10</v>
      </c>
    </row>
    <row r="3" spans="1:13" ht="18" customHeight="1">
      <c r="A3" s="241" t="s">
        <v>388</v>
      </c>
      <c r="B3" s="112"/>
      <c r="C3" s="3"/>
      <c r="D3" s="121"/>
      <c r="E3" s="120"/>
      <c r="F3" s="120"/>
      <c r="G3" s="120"/>
      <c r="H3" s="120"/>
      <c r="I3" s="120"/>
      <c r="J3" s="120"/>
      <c r="K3" s="120"/>
      <c r="L3" s="120"/>
      <c r="M3" s="120"/>
    </row>
    <row r="4" spans="1:13" ht="18" customHeight="1">
      <c r="A4" s="5" t="s">
        <v>400</v>
      </c>
      <c r="B4" s="10">
        <f>ΚΟΣΤΟΣ!C7</f>
        <v>0</v>
      </c>
      <c r="C4" s="115"/>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401</v>
      </c>
      <c r="B5" s="10">
        <f>ΚΟΣΤΟΣ!C8</f>
        <v>0</v>
      </c>
      <c r="C5" s="115"/>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402</v>
      </c>
      <c r="B6" s="10">
        <f>ΚΟΣΤΟΣ!C9</f>
        <v>0</v>
      </c>
      <c r="C6" s="115"/>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393</v>
      </c>
      <c r="B7" s="10">
        <f>ΚΟΣΤΟΣ!C12</f>
        <v>0</v>
      </c>
      <c r="C7" s="115"/>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5"/>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385</v>
      </c>
      <c r="B9" s="10">
        <f>ΚΟΣΤΟΣ!C16</f>
        <v>0</v>
      </c>
      <c r="C9" s="115"/>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378</v>
      </c>
      <c r="B10" s="10">
        <f>ΚΟΣΤΟΣ!C17</f>
        <v>0</v>
      </c>
      <c r="C10" s="115"/>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389</v>
      </c>
      <c r="B11" s="20">
        <f>B10+B9+B8+B7+B6+B5+B4</f>
        <v>0</v>
      </c>
      <c r="C11" s="156"/>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8"/>
      <c r="B12" s="15"/>
      <c r="C12" s="116"/>
    </row>
    <row r="13" spans="1:13" ht="28.5" customHeight="1">
      <c r="A13" s="4" t="str">
        <f>ΚΟΣΤΟΣ!A25</f>
        <v xml:space="preserve">ΟΜΑΔΑ Β. ΕΠΕΝΔΥΤΙΚΕΣ ΕΝΙΣΧΥΣΕΙΣ ΕΚΤΟΣ ΠΕΡΙΦΕΡΕΙΑΚΩΝ ΕΝΙΣΧΥΣΕΩΝ </v>
      </c>
      <c r="B13" s="3"/>
      <c r="C13" s="112"/>
      <c r="D13" s="121"/>
      <c r="E13" s="120"/>
      <c r="F13" s="120"/>
      <c r="G13" s="120"/>
      <c r="H13" s="120"/>
      <c r="I13" s="120"/>
      <c r="J13" s="120"/>
      <c r="K13" s="120"/>
      <c r="L13" s="120"/>
      <c r="M13" s="120"/>
    </row>
    <row r="14" spans="1:13" ht="34.5" customHeight="1">
      <c r="A14" s="6" t="s">
        <v>398</v>
      </c>
      <c r="B14" s="16">
        <f>ΚΟΣΤΟΣ!C26</f>
        <v>0</v>
      </c>
      <c r="C14" s="115"/>
      <c r="D14" s="21">
        <f>$C14*$B14</f>
        <v>0</v>
      </c>
      <c r="E14" s="21">
        <f t="shared" ref="E14:M17"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448</v>
      </c>
      <c r="B15" s="16">
        <f>ΚΟΣΤΟΣ!C27</f>
        <v>0</v>
      </c>
      <c r="C15" s="115"/>
      <c r="D15" s="21">
        <f t="shared" ref="D15:D17"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449</v>
      </c>
      <c r="B16" s="16">
        <f>ΚΟΣΤΟΣ!C28</f>
        <v>0</v>
      </c>
      <c r="C16" s="115"/>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332" t="s">
        <v>455</v>
      </c>
      <c r="B17" s="16">
        <f>ΚΟΣΤΟΣ!C31</f>
        <v>0</v>
      </c>
      <c r="C17" s="115"/>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21.75" customHeight="1">
      <c r="A18" s="7" t="str">
        <f>ΚΟΣΤΟΣ!A32</f>
        <v>ΣΥΝΟΛΟ ΚΟΣΤΟΥΣ ΔΑΠΑΝΩΝ ΟΜΑΔΑΣ Β</v>
      </c>
      <c r="B18" s="20">
        <f>B14+B15+B16+B17</f>
        <v>0</v>
      </c>
      <c r="C18" s="156"/>
      <c r="D18" s="20">
        <f>SUM(D14:D17)</f>
        <v>0</v>
      </c>
      <c r="E18" s="20">
        <f t="shared" ref="E18:M18" si="6">SUM(E14:E17)</f>
        <v>0</v>
      </c>
      <c r="F18" s="20">
        <f t="shared" si="6"/>
        <v>0</v>
      </c>
      <c r="G18" s="20">
        <f t="shared" si="6"/>
        <v>0</v>
      </c>
      <c r="H18" s="20">
        <f t="shared" si="6"/>
        <v>0</v>
      </c>
      <c r="I18" s="20">
        <f t="shared" si="6"/>
        <v>0</v>
      </c>
      <c r="J18" s="20">
        <f t="shared" si="6"/>
        <v>0</v>
      </c>
      <c r="K18" s="20">
        <f t="shared" si="6"/>
        <v>0</v>
      </c>
      <c r="L18" s="20">
        <f t="shared" si="6"/>
        <v>0</v>
      </c>
      <c r="M18" s="20">
        <f t="shared" si="6"/>
        <v>0</v>
      </c>
    </row>
    <row r="19" spans="1:13" ht="6.75" customHeight="1">
      <c r="A19" s="188"/>
      <c r="B19" s="17"/>
      <c r="C19" s="117"/>
    </row>
    <row r="20" spans="1:13" ht="7.5" customHeight="1">
      <c r="A20" s="188"/>
      <c r="B20" s="17"/>
      <c r="C20" s="117"/>
    </row>
    <row r="21" spans="1:13" ht="6.75" customHeight="1">
      <c r="A21" s="188"/>
      <c r="B21" s="17"/>
      <c r="C21" s="117"/>
    </row>
    <row r="22" spans="1:13" ht="24.75" customHeight="1">
      <c r="A22" s="242" t="s">
        <v>257</v>
      </c>
      <c r="B22" s="20">
        <f>SUM(B18,B11)</f>
        <v>0</v>
      </c>
      <c r="C22" s="156"/>
      <c r="D22" s="20">
        <f t="shared" ref="D22:M22" si="7">SUM(D18,D11)</f>
        <v>0</v>
      </c>
      <c r="E22" s="20">
        <f t="shared" si="7"/>
        <v>0</v>
      </c>
      <c r="F22" s="20">
        <f t="shared" si="7"/>
        <v>0</v>
      </c>
      <c r="G22" s="20">
        <f t="shared" si="7"/>
        <v>0</v>
      </c>
      <c r="H22" s="20">
        <f t="shared" si="7"/>
        <v>0</v>
      </c>
      <c r="I22" s="20">
        <f t="shared" si="7"/>
        <v>0</v>
      </c>
      <c r="J22" s="20">
        <f t="shared" si="7"/>
        <v>0</v>
      </c>
      <c r="K22" s="20">
        <f t="shared" si="7"/>
        <v>0</v>
      </c>
      <c r="L22" s="20">
        <f t="shared" si="7"/>
        <v>0</v>
      </c>
      <c r="M22" s="20">
        <f t="shared" si="7"/>
        <v>0</v>
      </c>
    </row>
    <row r="23" spans="1:13" s="190" customFormat="1" ht="15" customHeight="1">
      <c r="A23" s="189"/>
      <c r="B23" s="17"/>
      <c r="C23" s="117"/>
    </row>
    <row r="24" spans="1:13" ht="27.75" customHeight="1">
      <c r="A24" s="187" t="s">
        <v>242</v>
      </c>
      <c r="B24" s="113" t="s">
        <v>260</v>
      </c>
      <c r="C24" s="1" t="s">
        <v>240</v>
      </c>
      <c r="D24" s="185" t="s">
        <v>132</v>
      </c>
      <c r="E24" s="185" t="s">
        <v>133</v>
      </c>
      <c r="F24" s="185" t="s">
        <v>134</v>
      </c>
      <c r="G24" s="185" t="s">
        <v>135</v>
      </c>
      <c r="H24" s="185" t="s">
        <v>136</v>
      </c>
      <c r="I24" s="185" t="s">
        <v>137</v>
      </c>
      <c r="J24" s="185" t="s">
        <v>138</v>
      </c>
      <c r="K24" s="185" t="s">
        <v>139</v>
      </c>
      <c r="L24" s="185" t="s">
        <v>140</v>
      </c>
      <c r="M24" s="186" t="s">
        <v>141</v>
      </c>
    </row>
    <row r="25" spans="1:13" ht="16.5" customHeight="1">
      <c r="A25" s="6" t="s">
        <v>169</v>
      </c>
      <c r="B25" s="8"/>
      <c r="C25" s="115"/>
      <c r="D25" s="12"/>
      <c r="E25" s="12"/>
      <c r="F25" s="12"/>
      <c r="G25" s="12"/>
      <c r="H25" s="12"/>
      <c r="I25" s="12"/>
      <c r="J25" s="12"/>
      <c r="K25" s="12"/>
      <c r="L25" s="12"/>
      <c r="M25" s="12"/>
    </row>
    <row r="26" spans="1:13" ht="28.5" customHeight="1">
      <c r="A26" s="6" t="s">
        <v>170</v>
      </c>
      <c r="B26" s="8"/>
      <c r="C26" s="115"/>
      <c r="D26" s="12"/>
      <c r="E26" s="12"/>
      <c r="F26" s="12"/>
      <c r="G26" s="12"/>
      <c r="H26" s="12"/>
      <c r="I26" s="12"/>
      <c r="J26" s="12"/>
      <c r="K26" s="12"/>
      <c r="L26" s="12"/>
      <c r="M26" s="12"/>
    </row>
    <row r="27" spans="1:13" ht="16.5" customHeight="1">
      <c r="A27" s="6" t="s">
        <v>239</v>
      </c>
      <c r="B27" s="8"/>
      <c r="C27" s="115"/>
      <c r="D27" s="12"/>
      <c r="E27" s="12"/>
      <c r="F27" s="12"/>
      <c r="G27" s="12"/>
      <c r="H27" s="12"/>
      <c r="I27" s="12"/>
      <c r="J27" s="12"/>
      <c r="K27" s="12"/>
      <c r="L27" s="12"/>
      <c r="M27" s="12"/>
    </row>
    <row r="28" spans="1:13" ht="16.5" customHeight="1">
      <c r="A28" s="6" t="s">
        <v>239</v>
      </c>
      <c r="B28" s="8"/>
      <c r="C28" s="115"/>
      <c r="D28" s="12"/>
      <c r="E28" s="12"/>
      <c r="F28" s="12"/>
      <c r="G28" s="12"/>
      <c r="H28" s="12"/>
      <c r="I28" s="12"/>
      <c r="J28" s="12"/>
      <c r="K28" s="12"/>
      <c r="L28" s="12"/>
      <c r="M28" s="12"/>
    </row>
    <row r="29" spans="1:13" ht="16.5" customHeight="1">
      <c r="A29" s="6"/>
      <c r="B29" s="8"/>
      <c r="C29" s="115"/>
      <c r="D29" s="12"/>
      <c r="E29" s="12"/>
      <c r="F29" s="12"/>
      <c r="G29" s="12"/>
      <c r="H29" s="12"/>
      <c r="I29" s="12"/>
      <c r="J29" s="12"/>
      <c r="K29" s="12"/>
      <c r="L29" s="12"/>
      <c r="M29" s="12"/>
    </row>
    <row r="30" spans="1:13" ht="24.75" customHeight="1">
      <c r="A30" s="242" t="s">
        <v>241</v>
      </c>
      <c r="B30" s="8"/>
      <c r="C30" s="156"/>
      <c r="D30" s="20">
        <f>SUM(D25:D29)</f>
        <v>0</v>
      </c>
      <c r="E30" s="20">
        <f t="shared" ref="E30:M30" si="8">SUM(E25:E29)</f>
        <v>0</v>
      </c>
      <c r="F30" s="20">
        <f t="shared" si="8"/>
        <v>0</v>
      </c>
      <c r="G30" s="20">
        <f t="shared" si="8"/>
        <v>0</v>
      </c>
      <c r="H30" s="20">
        <f t="shared" si="8"/>
        <v>0</v>
      </c>
      <c r="I30" s="20">
        <f>SUM(I25:I29)</f>
        <v>0</v>
      </c>
      <c r="J30" s="20">
        <f t="shared" si="8"/>
        <v>0</v>
      </c>
      <c r="K30" s="20">
        <f t="shared" si="8"/>
        <v>0</v>
      </c>
      <c r="L30" s="20">
        <f t="shared" si="8"/>
        <v>0</v>
      </c>
      <c r="M30" s="20">
        <f t="shared" si="8"/>
        <v>0</v>
      </c>
    </row>
    <row r="31" spans="1:13" s="190" customFormat="1" ht="9" customHeight="1">
      <c r="A31" s="191"/>
      <c r="B31" s="111"/>
      <c r="C31" s="118"/>
    </row>
    <row r="32" spans="1:13" ht="27.75" customHeight="1">
      <c r="A32" s="192" t="s">
        <v>259</v>
      </c>
      <c r="B32" s="156"/>
      <c r="C32" s="156"/>
      <c r="D32" s="20">
        <f>SUM(D30,D22)</f>
        <v>0</v>
      </c>
      <c r="E32" s="20">
        <f t="shared" ref="E32:M32" si="9">SUM(E30,E22)</f>
        <v>0</v>
      </c>
      <c r="F32" s="20">
        <f t="shared" si="9"/>
        <v>0</v>
      </c>
      <c r="G32" s="20">
        <f t="shared" si="9"/>
        <v>0</v>
      </c>
      <c r="H32" s="20">
        <f t="shared" si="9"/>
        <v>0</v>
      </c>
      <c r="I32" s="20">
        <f t="shared" si="9"/>
        <v>0</v>
      </c>
      <c r="J32" s="20">
        <f t="shared" si="9"/>
        <v>0</v>
      </c>
      <c r="K32" s="20">
        <f t="shared" si="9"/>
        <v>0</v>
      </c>
      <c r="L32" s="20">
        <f t="shared" si="9"/>
        <v>0</v>
      </c>
      <c r="M32" s="20">
        <f t="shared" si="9"/>
        <v>0</v>
      </c>
    </row>
    <row r="33" spans="1:3">
      <c r="B33" s="19"/>
    </row>
    <row r="34" spans="1:3" ht="78" customHeight="1">
      <c r="A34" s="347" t="s">
        <v>461</v>
      </c>
      <c r="B34" s="347"/>
      <c r="C34" s="347"/>
    </row>
    <row r="35" spans="1:3">
      <c r="B35" s="19"/>
    </row>
    <row r="36" spans="1:3">
      <c r="B36" s="19"/>
    </row>
    <row r="37" spans="1:3">
      <c r="B37" s="19"/>
    </row>
    <row r="38" spans="1:3">
      <c r="B38" s="19"/>
    </row>
    <row r="39" spans="1:3">
      <c r="B39" s="19"/>
    </row>
    <row r="40" spans="1:3">
      <c r="B40" s="19"/>
    </row>
    <row r="41" spans="1:3">
      <c r="B41" s="19"/>
    </row>
    <row r="42" spans="1:3">
      <c r="B42" s="19"/>
    </row>
    <row r="43" spans="1:3">
      <c r="B43" s="19"/>
    </row>
    <row r="44" spans="1:3">
      <c r="B44" s="19"/>
    </row>
    <row r="45" spans="1:3">
      <c r="B45" s="19"/>
    </row>
    <row r="46" spans="1:3">
      <c r="B46" s="19"/>
    </row>
    <row r="47" spans="1:3">
      <c r="B47" s="19"/>
    </row>
    <row r="48" spans="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sheetData>
  <mergeCells count="1">
    <mergeCell ref="A34:C34"/>
  </mergeCells>
  <phoneticPr fontId="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85" workbookViewId="0">
      <selection activeCell="E8" sqref="E8"/>
    </sheetView>
  </sheetViews>
  <sheetFormatPr defaultRowHeight="10.5"/>
  <cols>
    <col min="1" max="1" width="49.28515625" style="92" customWidth="1"/>
    <col min="2" max="11" width="13.7109375" style="92" customWidth="1"/>
    <col min="12" max="16384" width="9.140625" style="92"/>
  </cols>
  <sheetData>
    <row r="1" spans="1:11" ht="24.75" customHeight="1">
      <c r="A1" s="185"/>
      <c r="B1" s="185" t="s">
        <v>56</v>
      </c>
      <c r="C1" s="185" t="s">
        <v>57</v>
      </c>
      <c r="D1" s="185" t="s">
        <v>63</v>
      </c>
      <c r="E1" s="185" t="s">
        <v>64</v>
      </c>
      <c r="F1" s="185" t="s">
        <v>65</v>
      </c>
      <c r="G1" s="185" t="s">
        <v>67</v>
      </c>
      <c r="H1" s="185" t="s">
        <v>68</v>
      </c>
      <c r="I1" s="185" t="s">
        <v>69</v>
      </c>
      <c r="J1" s="185" t="s">
        <v>70</v>
      </c>
      <c r="K1" s="186" t="s">
        <v>71</v>
      </c>
    </row>
    <row r="2" spans="1:11" ht="24.95" customHeight="1">
      <c r="A2" s="123" t="s">
        <v>171</v>
      </c>
      <c r="B2" s="110">
        <f>'ΚΥΚΛΟΣ ΕΡΓΑΣΙΩΝ'!C38</f>
        <v>0</v>
      </c>
      <c r="C2" s="110">
        <f>'ΚΥΚΛΟΣ ΕΡΓΑΣΙΩΝ'!D38</f>
        <v>0</v>
      </c>
      <c r="D2" s="110">
        <f>'ΚΥΚΛΟΣ ΕΡΓΑΣΙΩΝ'!E38</f>
        <v>0</v>
      </c>
      <c r="E2" s="110">
        <f>'ΚΥΚΛΟΣ ΕΡΓΑΣΙΩΝ'!F38</f>
        <v>0</v>
      </c>
      <c r="F2" s="110">
        <f>'ΚΥΚΛΟΣ ΕΡΓΑΣΙΩΝ'!G38</f>
        <v>0</v>
      </c>
      <c r="G2" s="110">
        <f>'ΚΥΚΛΟΣ ΕΡΓΑΣΙΩΝ'!H38</f>
        <v>0</v>
      </c>
      <c r="H2" s="110">
        <f>'ΚΥΚΛΟΣ ΕΡΓΑΣΙΩΝ'!I38</f>
        <v>0</v>
      </c>
      <c r="I2" s="110">
        <f>'ΚΥΚΛΟΣ ΕΡΓΑΣΙΩΝ'!J38</f>
        <v>0</v>
      </c>
      <c r="J2" s="110">
        <f>'ΚΥΚΛΟΣ ΕΡΓΑΣΙΩΝ'!K38</f>
        <v>0</v>
      </c>
      <c r="K2" s="110">
        <f>'ΚΥΚΛΟΣ ΕΡΓΑΣΙΩΝ'!L38</f>
        <v>0</v>
      </c>
    </row>
    <row r="3" spans="1:11" ht="24.95" customHeight="1">
      <c r="A3" s="99" t="s">
        <v>299</v>
      </c>
      <c r="B3" s="107">
        <f>'ΚΟΣΤΟΣ ΠΑΡΑΓΩΓΗΣ'!B10</f>
        <v>0</v>
      </c>
      <c r="C3" s="107">
        <f>'ΚΟΣΤΟΣ ΠΑΡΑΓΩΓΗΣ'!C10</f>
        <v>0</v>
      </c>
      <c r="D3" s="107">
        <f>'ΚΟΣΤΟΣ ΠΑΡΑΓΩΓΗΣ'!D10</f>
        <v>0</v>
      </c>
      <c r="E3" s="107">
        <f>'ΚΟΣΤΟΣ ΠΑΡΑΓΩΓΗΣ'!E10</f>
        <v>0</v>
      </c>
      <c r="F3" s="107">
        <f>'ΚΟΣΤΟΣ ΠΑΡΑΓΩΓΗΣ'!F10</f>
        <v>0</v>
      </c>
      <c r="G3" s="107">
        <f>'ΚΟΣΤΟΣ ΠΑΡΑΓΩΓΗΣ'!G10</f>
        <v>0</v>
      </c>
      <c r="H3" s="107">
        <f>'ΚΟΣΤΟΣ ΠΑΡΑΓΩΓΗΣ'!H10</f>
        <v>0</v>
      </c>
      <c r="I3" s="107">
        <f>'ΚΟΣΤΟΣ ΠΑΡΑΓΩΓΗΣ'!I10</f>
        <v>0</v>
      </c>
      <c r="J3" s="107">
        <f>'ΚΟΣΤΟΣ ΠΑΡΑΓΩΓΗΣ'!J10</f>
        <v>0</v>
      </c>
      <c r="K3" s="107">
        <f>'ΚΟΣΤΟΣ ΠΑΡΑΓΩΓΗΣ'!K10</f>
        <v>0</v>
      </c>
    </row>
    <row r="4" spans="1:11" ht="24.95" customHeight="1">
      <c r="A4" s="123" t="s">
        <v>172</v>
      </c>
      <c r="B4" s="110">
        <f>B2-B3</f>
        <v>0</v>
      </c>
      <c r="C4" s="110">
        <f t="shared" ref="C4:K4" si="0">C2-C3</f>
        <v>0</v>
      </c>
      <c r="D4" s="110">
        <f t="shared" si="0"/>
        <v>0</v>
      </c>
      <c r="E4" s="110">
        <f t="shared" si="0"/>
        <v>0</v>
      </c>
      <c r="F4" s="110">
        <f t="shared" si="0"/>
        <v>0</v>
      </c>
      <c r="G4" s="110">
        <f t="shared" si="0"/>
        <v>0</v>
      </c>
      <c r="H4" s="110">
        <f t="shared" si="0"/>
        <v>0</v>
      </c>
      <c r="I4" s="110">
        <f t="shared" si="0"/>
        <v>0</v>
      </c>
      <c r="J4" s="110">
        <f t="shared" si="0"/>
        <v>0</v>
      </c>
      <c r="K4" s="110">
        <f t="shared" si="0"/>
        <v>0</v>
      </c>
    </row>
    <row r="5" spans="1:11" ht="24.95" customHeight="1">
      <c r="A5" s="99" t="s">
        <v>173</v>
      </c>
      <c r="B5" s="124"/>
      <c r="C5" s="124"/>
      <c r="D5" s="124"/>
      <c r="E5" s="124"/>
      <c r="F5" s="124"/>
      <c r="G5" s="124"/>
      <c r="H5" s="124"/>
      <c r="I5" s="124"/>
      <c r="J5" s="124"/>
      <c r="K5" s="124"/>
    </row>
    <row r="6" spans="1:11" ht="24.95" customHeight="1">
      <c r="A6" s="99" t="s">
        <v>277</v>
      </c>
      <c r="B6" s="124"/>
      <c r="C6" s="124"/>
      <c r="D6" s="124"/>
      <c r="E6" s="124"/>
      <c r="F6" s="124"/>
      <c r="G6" s="124"/>
      <c r="H6" s="124"/>
      <c r="I6" s="124"/>
      <c r="J6" s="124"/>
      <c r="K6" s="124"/>
    </row>
    <row r="7" spans="1:11" ht="24.95" customHeight="1">
      <c r="A7" s="99" t="s">
        <v>301</v>
      </c>
      <c r="B7" s="124"/>
      <c r="C7" s="124"/>
      <c r="D7" s="124"/>
      <c r="E7" s="124"/>
      <c r="F7" s="124"/>
      <c r="G7" s="124"/>
      <c r="H7" s="124"/>
      <c r="I7" s="124"/>
      <c r="J7" s="124"/>
      <c r="K7" s="124"/>
    </row>
    <row r="8" spans="1:11" ht="24.95" customHeight="1">
      <c r="A8" s="123" t="s">
        <v>174</v>
      </c>
      <c r="B8" s="110">
        <f>B4-SUM(B5:B7)</f>
        <v>0</v>
      </c>
      <c r="C8" s="110">
        <f t="shared" ref="C8:K8" si="1">C4-SUM(C5:C7)</f>
        <v>0</v>
      </c>
      <c r="D8" s="110">
        <f t="shared" si="1"/>
        <v>0</v>
      </c>
      <c r="E8" s="110">
        <f t="shared" si="1"/>
        <v>0</v>
      </c>
      <c r="F8" s="110">
        <f t="shared" si="1"/>
        <v>0</v>
      </c>
      <c r="G8" s="110">
        <f t="shared" si="1"/>
        <v>0</v>
      </c>
      <c r="H8" s="110">
        <f t="shared" si="1"/>
        <v>0</v>
      </c>
      <c r="I8" s="110">
        <f t="shared" si="1"/>
        <v>0</v>
      </c>
      <c r="J8" s="110">
        <f t="shared" si="1"/>
        <v>0</v>
      </c>
      <c r="K8" s="110">
        <f t="shared" si="1"/>
        <v>0</v>
      </c>
    </row>
    <row r="9" spans="1:11" ht="24.95" customHeight="1">
      <c r="A9" s="99" t="s">
        <v>243</v>
      </c>
      <c r="B9" s="124"/>
      <c r="C9" s="124"/>
      <c r="D9" s="124"/>
      <c r="E9" s="124"/>
      <c r="F9" s="124"/>
      <c r="G9" s="124"/>
      <c r="H9" s="124"/>
      <c r="I9" s="124"/>
      <c r="J9" s="124"/>
      <c r="K9" s="124"/>
    </row>
    <row r="10" spans="1:11" ht="24.95" customHeight="1">
      <c r="A10" s="99" t="s">
        <v>175</v>
      </c>
      <c r="B10" s="124"/>
      <c r="C10" s="124"/>
      <c r="D10" s="124"/>
      <c r="E10" s="124"/>
      <c r="F10" s="124"/>
      <c r="G10" s="124"/>
      <c r="H10" s="124"/>
      <c r="I10" s="124"/>
      <c r="J10" s="124"/>
      <c r="K10" s="124"/>
    </row>
    <row r="11" spans="1:11" ht="27.75" customHeight="1">
      <c r="A11" s="203" t="s">
        <v>275</v>
      </c>
      <c r="B11" s="110">
        <f>B8+B9-B10</f>
        <v>0</v>
      </c>
      <c r="C11" s="110">
        <f t="shared" ref="C11:K11" si="2">C8+C9-C10</f>
        <v>0</v>
      </c>
      <c r="D11" s="110">
        <f t="shared" si="2"/>
        <v>0</v>
      </c>
      <c r="E11" s="110">
        <f t="shared" si="2"/>
        <v>0</v>
      </c>
      <c r="F11" s="110">
        <f t="shared" si="2"/>
        <v>0</v>
      </c>
      <c r="G11" s="110">
        <f t="shared" si="2"/>
        <v>0</v>
      </c>
      <c r="H11" s="110">
        <f t="shared" si="2"/>
        <v>0</v>
      </c>
      <c r="I11" s="110">
        <f t="shared" si="2"/>
        <v>0</v>
      </c>
      <c r="J11" s="110">
        <f t="shared" si="2"/>
        <v>0</v>
      </c>
      <c r="K11" s="110">
        <f t="shared" si="2"/>
        <v>0</v>
      </c>
    </row>
    <row r="12" spans="1:11" ht="24.95" customHeight="1">
      <c r="A12" s="99" t="s">
        <v>206</v>
      </c>
      <c r="B12" s="107">
        <f>'ΥΦΙΣΤΑΜΕΝΕΣ ΔΑΝΕΙΑΚΕΣ ΥΠΟΧΡ'!I13</f>
        <v>0</v>
      </c>
      <c r="C12" s="107">
        <f>'ΥΦΙΣΤΑΜΕΝΕΣ ΔΑΝΕΙΑΚΕΣ ΥΠΟΧΡ'!J13</f>
        <v>0</v>
      </c>
      <c r="D12" s="107">
        <f>'ΥΦΙΣΤΑΜΕΝΕΣ ΔΑΝΕΙΑΚΕΣ ΥΠΟΧΡ'!K13</f>
        <v>0</v>
      </c>
      <c r="E12" s="107">
        <f>'ΥΦΙΣΤΑΜΕΝΕΣ ΔΑΝΕΙΑΚΕΣ ΥΠΟΧΡ'!L13</f>
        <v>0</v>
      </c>
      <c r="F12" s="107">
        <f>'ΥΦΙΣΤΑΜΕΝΕΣ ΔΑΝΕΙΑΚΕΣ ΥΠΟΧΡ'!M13</f>
        <v>0</v>
      </c>
      <c r="G12" s="107">
        <f>'ΥΦΙΣΤΑΜΕΝΕΣ ΔΑΝΕΙΑΚΕΣ ΥΠΟΧΡ'!N13</f>
        <v>0</v>
      </c>
      <c r="H12" s="107">
        <f>'ΥΦΙΣΤΑΜΕΝΕΣ ΔΑΝΕΙΑΚΕΣ ΥΠΟΧΡ'!O13</f>
        <v>0</v>
      </c>
      <c r="I12" s="107">
        <f>'ΥΦΙΣΤΑΜΕΝΕΣ ΔΑΝΕΙΑΚΕΣ ΥΠΟΧΡ'!P13</f>
        <v>0</v>
      </c>
      <c r="J12" s="107">
        <f>'ΥΦΙΣΤΑΜΕΝΕΣ ΔΑΝΕΙΑΚΕΣ ΥΠΟΧΡ'!Q13</f>
        <v>0</v>
      </c>
      <c r="K12" s="107">
        <f>'ΥΦΙΣΤΑΜΕΝΕΣ ΔΑΝΕΙΑΚΕΣ ΥΠΟΧΡ'!R13</f>
        <v>0</v>
      </c>
    </row>
    <row r="13" spans="1:11" ht="24.95" customHeight="1">
      <c r="A13" s="99" t="s">
        <v>176</v>
      </c>
      <c r="B13" s="107">
        <f>'ΜΑΚΡΟΠΡΟΘΕΣΜΟ ΔΑΝΕΙΟ '!B74</f>
        <v>0</v>
      </c>
      <c r="C13" s="107">
        <f>'ΜΑΚΡΟΠΡΟΘΕΣΜΟ ΔΑΝΕΙΟ '!C74</f>
        <v>0</v>
      </c>
      <c r="D13" s="107">
        <f>'ΜΑΚΡΟΠΡΟΘΕΣΜΟ ΔΑΝΕΙΟ '!D74</f>
        <v>0</v>
      </c>
      <c r="E13" s="107">
        <f>'ΜΑΚΡΟΠΡΟΘΕΣΜΟ ΔΑΝΕΙΟ '!E74</f>
        <v>0</v>
      </c>
      <c r="F13" s="107">
        <f>'ΜΑΚΡΟΠΡΟΘΕΣΜΟ ΔΑΝΕΙΟ '!F74</f>
        <v>0</v>
      </c>
      <c r="G13" s="107">
        <f>'ΜΑΚΡΟΠΡΟΘΕΣΜΟ ΔΑΝΕΙΟ '!G74</f>
        <v>0</v>
      </c>
      <c r="H13" s="107">
        <f>'ΜΑΚΡΟΠΡΟΘΕΣΜΟ ΔΑΝΕΙΟ '!H74</f>
        <v>0</v>
      </c>
      <c r="I13" s="107">
        <f>'ΜΑΚΡΟΠΡΟΘΕΣΜΟ ΔΑΝΕΙΟ '!I74</f>
        <v>0</v>
      </c>
      <c r="J13" s="107">
        <f>'ΜΑΚΡΟΠΡΟΘΕΣΜΟ ΔΑΝΕΙΟ '!J74</f>
        <v>0</v>
      </c>
      <c r="K13" s="107">
        <f>'ΜΑΚΡΟΠΡΟΘΕΣΜΟ ΔΑΝΕΙΟ '!K74</f>
        <v>0</v>
      </c>
    </row>
    <row r="14" spans="1:11" ht="24.95" customHeight="1">
      <c r="A14" s="148" t="s">
        <v>251</v>
      </c>
      <c r="B14" s="107">
        <f>'ΚΕΦΑΛΑΙΟ ΚΙΝΗΣΗΣ'!C29</f>
        <v>0</v>
      </c>
      <c r="C14" s="107">
        <f>'ΚΕΦΑΛΑΙΟ ΚΙΝΗΣΗΣ'!D29</f>
        <v>0</v>
      </c>
      <c r="D14" s="107">
        <f>'ΚΕΦΑΛΑΙΟ ΚΙΝΗΣΗΣ'!E29</f>
        <v>0</v>
      </c>
      <c r="E14" s="107">
        <f>'ΚΕΦΑΛΑΙΟ ΚΙΝΗΣΗΣ'!F29</f>
        <v>0</v>
      </c>
      <c r="F14" s="107">
        <f>'ΚΕΦΑΛΑΙΟ ΚΙΝΗΣΗΣ'!G29</f>
        <v>0</v>
      </c>
      <c r="G14" s="107">
        <f>'ΚΕΦΑΛΑΙΟ ΚΙΝΗΣΗΣ'!H29</f>
        <v>0</v>
      </c>
      <c r="H14" s="107">
        <f>'ΚΕΦΑΛΑΙΟ ΚΙΝΗΣΗΣ'!I29</f>
        <v>0</v>
      </c>
      <c r="I14" s="107">
        <f>'ΚΕΦΑΛΑΙΟ ΚΙΝΗΣΗΣ'!J29</f>
        <v>0</v>
      </c>
      <c r="J14" s="107">
        <f>'ΚΕΦΑΛΑΙΟ ΚΙΝΗΣΗΣ'!K29</f>
        <v>0</v>
      </c>
      <c r="K14" s="107">
        <f>'ΚΕΦΑΛΑΙΟ ΚΙΝΗΣΗΣ'!L29</f>
        <v>0</v>
      </c>
    </row>
    <row r="15" spans="1:11" ht="24.95" customHeight="1">
      <c r="A15" s="148" t="s">
        <v>235</v>
      </c>
      <c r="B15" s="107">
        <f>'LEASING ΕΠΕΝΔΥΤΙΚΟΥ ΣΧΕΔΙΟΥ'!D9</f>
        <v>0</v>
      </c>
      <c r="C15" s="107">
        <f>'LEASING ΕΠΕΝΔΥΤΙΚΟΥ ΣΧΕΔΙΟΥ'!E9</f>
        <v>0</v>
      </c>
      <c r="D15" s="107">
        <f>'LEASING ΕΠΕΝΔΥΤΙΚΟΥ ΣΧΕΔΙΟΥ'!F9</f>
        <v>0</v>
      </c>
      <c r="E15" s="107">
        <f>'LEASING ΕΠΕΝΔΥΤΙΚΟΥ ΣΧΕΔΙΟΥ'!G9</f>
        <v>0</v>
      </c>
      <c r="F15" s="107">
        <f>'LEASING ΕΠΕΝΔΥΤΙΚΟΥ ΣΧΕΔΙΟΥ'!H9</f>
        <v>0</v>
      </c>
      <c r="G15" s="107">
        <f>'LEASING ΕΠΕΝΔΥΤΙΚΟΥ ΣΧΕΔΙΟΥ'!I9</f>
        <v>0</v>
      </c>
      <c r="H15" s="107">
        <f>'LEASING ΕΠΕΝΔΥΤΙΚΟΥ ΣΧΕΔΙΟΥ'!J9</f>
        <v>0</v>
      </c>
      <c r="I15" s="107">
        <f>'LEASING ΕΠΕΝΔΥΤΙΚΟΥ ΣΧΕΔΙΟΥ'!K9</f>
        <v>0</v>
      </c>
      <c r="J15" s="107">
        <f>'LEASING ΕΠΕΝΔΥΤΙΚΟΥ ΣΧΕΔΙΟΥ'!L9</f>
        <v>0</v>
      </c>
      <c r="K15" s="107">
        <f>'LEASING ΕΠΕΝΔΥΤΙΚΟΥ ΣΧΕΔΙΟΥ'!M9</f>
        <v>0</v>
      </c>
    </row>
    <row r="16" spans="1:11" ht="24.95" customHeight="1">
      <c r="A16" s="148" t="s">
        <v>236</v>
      </c>
      <c r="B16" s="107">
        <f>SUM('ΥΦΙΣΤΑΜΕΝΕΣ ΔΑΝΕΙΑΚΕΣ ΥΠΟΧΡ'!I47:I49)</f>
        <v>0</v>
      </c>
      <c r="C16" s="107">
        <f>SUM('ΥΦΙΣΤΑΜΕΝΕΣ ΔΑΝΕΙΑΚΕΣ ΥΠΟΧΡ'!J47:J49)</f>
        <v>0</v>
      </c>
      <c r="D16" s="107">
        <f>SUM('ΥΦΙΣΤΑΜΕΝΕΣ ΔΑΝΕΙΑΚΕΣ ΥΠΟΧΡ'!K47:K49)</f>
        <v>0</v>
      </c>
      <c r="E16" s="107">
        <f>SUM('ΥΦΙΣΤΑΜΕΝΕΣ ΔΑΝΕΙΑΚΕΣ ΥΠΟΧΡ'!L47:L49)</f>
        <v>0</v>
      </c>
      <c r="F16" s="107">
        <f>SUM('ΥΦΙΣΤΑΜΕΝΕΣ ΔΑΝΕΙΑΚΕΣ ΥΠΟΧΡ'!M47:M49)</f>
        <v>0</v>
      </c>
      <c r="G16" s="107">
        <f>SUM('ΥΦΙΣΤΑΜΕΝΕΣ ΔΑΝΕΙΑΚΕΣ ΥΠΟΧΡ'!N47:N49)</f>
        <v>0</v>
      </c>
      <c r="H16" s="107">
        <f>SUM('ΥΦΙΣΤΑΜΕΝΕΣ ΔΑΝΕΙΑΚΕΣ ΥΠΟΧΡ'!O47:O49)</f>
        <v>0</v>
      </c>
      <c r="I16" s="107">
        <f>SUM('ΥΦΙΣΤΑΜΕΝΕΣ ΔΑΝΕΙΑΚΕΣ ΥΠΟΧΡ'!P47:P49)</f>
        <v>0</v>
      </c>
      <c r="J16" s="107">
        <f>SUM('ΥΦΙΣΤΑΜΕΝΕΣ ΔΑΝΕΙΑΚΕΣ ΥΠΟΧΡ'!Q47:Q49)</f>
        <v>0</v>
      </c>
      <c r="K16" s="107">
        <f>SUM('ΥΦΙΣΤΑΜΕΝΕΣ ΔΑΝΕΙΑΚΕΣ ΥΠΟΧΡ'!R47:R49)</f>
        <v>0</v>
      </c>
    </row>
    <row r="17" spans="1:11" ht="24.95" customHeight="1">
      <c r="A17" s="148" t="s">
        <v>202</v>
      </c>
      <c r="B17" s="107">
        <f>'LEASING ΕΠΕΝΔΥΤΙΚΟΥ ΣΧΕΔΙΟΥ'!D11</f>
        <v>0</v>
      </c>
      <c r="C17" s="107">
        <f>'LEASING ΕΠΕΝΔΥΤΙΚΟΥ ΣΧΕΔΙΟΥ'!E11</f>
        <v>0</v>
      </c>
      <c r="D17" s="107">
        <f>'LEASING ΕΠΕΝΔΥΤΙΚΟΥ ΣΧΕΔΙΟΥ'!F11</f>
        <v>0</v>
      </c>
      <c r="E17" s="107">
        <f>'LEASING ΕΠΕΝΔΥΤΙΚΟΥ ΣΧΕΔΙΟΥ'!G11</f>
        <v>0</v>
      </c>
      <c r="F17" s="107">
        <f>'LEASING ΕΠΕΝΔΥΤΙΚΟΥ ΣΧΕΔΙΟΥ'!H11</f>
        <v>0</v>
      </c>
      <c r="G17" s="107">
        <f>'LEASING ΕΠΕΝΔΥΤΙΚΟΥ ΣΧΕΔΙΟΥ'!I11</f>
        <v>0</v>
      </c>
      <c r="H17" s="107">
        <f>'LEASING ΕΠΕΝΔΥΤΙΚΟΥ ΣΧΕΔΙΟΥ'!J11</f>
        <v>0</v>
      </c>
      <c r="I17" s="155"/>
      <c r="J17" s="155"/>
      <c r="K17" s="155"/>
    </row>
    <row r="18" spans="1:11" ht="24.95" customHeight="1">
      <c r="A18" s="148" t="s">
        <v>237</v>
      </c>
      <c r="B18" s="107">
        <f>'ΥΦΙΣΤΑΜΕΝΕΣ ΔΑΝΕΙΑΚΕΣ ΥΠΟΧΡ'!I50</f>
        <v>0</v>
      </c>
      <c r="C18" s="107">
        <f>'ΥΦΙΣΤΑΜΕΝΕΣ ΔΑΝΕΙΑΚΕΣ ΥΠΟΧΡ'!J50</f>
        <v>0</v>
      </c>
      <c r="D18" s="107">
        <f>'ΥΦΙΣΤΑΜΕΝΕΣ ΔΑΝΕΙΑΚΕΣ ΥΠΟΧΡ'!K50</f>
        <v>0</v>
      </c>
      <c r="E18" s="107">
        <f>'ΥΦΙΣΤΑΜΕΝΕΣ ΔΑΝΕΙΑΚΕΣ ΥΠΟΧΡ'!L50</f>
        <v>0</v>
      </c>
      <c r="F18" s="107">
        <f>'ΥΦΙΣΤΑΜΕΝΕΣ ΔΑΝΕΙΑΚΕΣ ΥΠΟΧΡ'!M50</f>
        <v>0</v>
      </c>
      <c r="G18" s="107">
        <f>'ΥΦΙΣΤΑΜΕΝΕΣ ΔΑΝΕΙΑΚΕΣ ΥΠΟΧΡ'!N50</f>
        <v>0</v>
      </c>
      <c r="H18" s="107">
        <f>'ΥΦΙΣΤΑΜΕΝΕΣ ΔΑΝΕΙΑΚΕΣ ΥΠΟΧΡ'!O50</f>
        <v>0</v>
      </c>
      <c r="I18" s="107">
        <f>'ΥΦΙΣΤΑΜΕΝΕΣ ΔΑΝΕΙΑΚΕΣ ΥΠΟΧΡ'!P50</f>
        <v>0</v>
      </c>
      <c r="J18" s="107">
        <f>'ΥΦΙΣΤΑΜΕΝΕΣ ΔΑΝΕΙΑΚΕΣ ΥΠΟΧΡ'!Q50</f>
        <v>0</v>
      </c>
      <c r="K18" s="107">
        <f>'ΥΦΙΣΤΑΜΕΝΕΣ ΔΑΝΕΙΑΚΕΣ ΥΠΟΧΡ'!R50</f>
        <v>0</v>
      </c>
    </row>
    <row r="19" spans="1:11" ht="24.95" customHeight="1">
      <c r="A19" s="123" t="s">
        <v>177</v>
      </c>
      <c r="B19" s="110">
        <f>B11-SUM(B12:B16)+SUM(B17:B18)</f>
        <v>0</v>
      </c>
      <c r="C19" s="110">
        <f>C11-SUM(C12:C16)+SUM(C17:C18)</f>
        <v>0</v>
      </c>
      <c r="D19" s="110">
        <f t="shared" ref="D19:K19" si="3">D11-SUM(D12:D16)+SUM(D17:D18)</f>
        <v>0</v>
      </c>
      <c r="E19" s="110">
        <f t="shared" si="3"/>
        <v>0</v>
      </c>
      <c r="F19" s="110">
        <f t="shared" si="3"/>
        <v>0</v>
      </c>
      <c r="G19" s="110">
        <f t="shared" si="3"/>
        <v>0</v>
      </c>
      <c r="H19" s="110">
        <f t="shared" si="3"/>
        <v>0</v>
      </c>
      <c r="I19" s="110">
        <f t="shared" si="3"/>
        <v>0</v>
      </c>
      <c r="J19" s="110">
        <f t="shared" si="3"/>
        <v>0</v>
      </c>
      <c r="K19" s="110">
        <f t="shared" si="3"/>
        <v>0</v>
      </c>
    </row>
    <row r="20" spans="1:11" ht="21.75" customHeight="1">
      <c r="A20" s="99" t="s">
        <v>178</v>
      </c>
      <c r="B20" s="107">
        <f>ΑΠΟΣΒΕΣΕΙΣ!D32</f>
        <v>0</v>
      </c>
      <c r="C20" s="107">
        <f>ΑΠΟΣΒΕΣΕΙΣ!E32</f>
        <v>0</v>
      </c>
      <c r="D20" s="107">
        <f>ΑΠΟΣΒΕΣΕΙΣ!F32</f>
        <v>0</v>
      </c>
      <c r="E20" s="107">
        <f>ΑΠΟΣΒΕΣΕΙΣ!G32</f>
        <v>0</v>
      </c>
      <c r="F20" s="107">
        <f>ΑΠΟΣΒΕΣΕΙΣ!H32</f>
        <v>0</v>
      </c>
      <c r="G20" s="107">
        <f>ΑΠΟΣΒΕΣΕΙΣ!I32</f>
        <v>0</v>
      </c>
      <c r="H20" s="107">
        <f>ΑΠΟΣΒΕΣΕΙΣ!J32</f>
        <v>0</v>
      </c>
      <c r="I20" s="107">
        <f>ΑΠΟΣΒΕΣΕΙΣ!K32</f>
        <v>0</v>
      </c>
      <c r="J20" s="107">
        <f>ΑΠΟΣΒΕΣΕΙΣ!L32</f>
        <v>0</v>
      </c>
      <c r="K20" s="107">
        <f>ΑΠΟΣΒΕΣΕΙΣ!M32</f>
        <v>0</v>
      </c>
    </row>
    <row r="21" spans="1:11" ht="24.95" customHeight="1">
      <c r="A21" s="123" t="s">
        <v>179</v>
      </c>
      <c r="B21" s="110">
        <f>B19-B20</f>
        <v>0</v>
      </c>
      <c r="C21" s="110">
        <f t="shared" ref="C21:K21" si="4">C19-C20</f>
        <v>0</v>
      </c>
      <c r="D21" s="110">
        <f t="shared" si="4"/>
        <v>0</v>
      </c>
      <c r="E21" s="110">
        <f t="shared" si="4"/>
        <v>0</v>
      </c>
      <c r="F21" s="110">
        <f t="shared" si="4"/>
        <v>0</v>
      </c>
      <c r="G21" s="110">
        <f t="shared" si="4"/>
        <v>0</v>
      </c>
      <c r="H21" s="110">
        <f t="shared" si="4"/>
        <v>0</v>
      </c>
      <c r="I21" s="110">
        <f t="shared" si="4"/>
        <v>0</v>
      </c>
      <c r="J21" s="110">
        <f t="shared" si="4"/>
        <v>0</v>
      </c>
      <c r="K21" s="110">
        <f t="shared" si="4"/>
        <v>0</v>
      </c>
    </row>
    <row r="22" spans="1:11" ht="24.95" customHeight="1">
      <c r="A22" s="99" t="s">
        <v>180</v>
      </c>
      <c r="B22" s="107">
        <f>'ΔΙΑΝΟΜΗ ΚΕΡΔΩΝ'!B6</f>
        <v>0</v>
      </c>
      <c r="C22" s="107">
        <f>'ΔΙΑΝΟΜΗ ΚΕΡΔΩΝ'!C6</f>
        <v>0</v>
      </c>
      <c r="D22" s="107">
        <f>'ΔΙΑΝΟΜΗ ΚΕΡΔΩΝ'!D6</f>
        <v>0</v>
      </c>
      <c r="E22" s="107">
        <f>'ΔΙΑΝΟΜΗ ΚΕΡΔΩΝ'!E6</f>
        <v>0</v>
      </c>
      <c r="F22" s="107">
        <f>'ΔΙΑΝΟΜΗ ΚΕΡΔΩΝ'!F6</f>
        <v>0</v>
      </c>
      <c r="G22" s="107">
        <f>'ΔΙΑΝΟΜΗ ΚΕΡΔΩΝ'!G6</f>
        <v>0</v>
      </c>
      <c r="H22" s="107">
        <f>'ΔΙΑΝΟΜΗ ΚΕΡΔΩΝ'!H6</f>
        <v>0</v>
      </c>
      <c r="I22" s="107">
        <f>'ΔΙΑΝΟΜΗ ΚΕΡΔΩΝ'!I6</f>
        <v>0</v>
      </c>
      <c r="J22" s="107">
        <f>'ΔΙΑΝΟΜΗ ΚΕΡΔΩΝ'!J6</f>
        <v>0</v>
      </c>
      <c r="K22" s="107">
        <f>'ΔΙΑΝΟΜΗ ΚΕΡΔΩΝ'!K6</f>
        <v>0</v>
      </c>
    </row>
    <row r="23" spans="1:11" ht="24.95" customHeight="1">
      <c r="A23" s="123" t="s">
        <v>181</v>
      </c>
      <c r="B23" s="110">
        <f>B21-B22</f>
        <v>0</v>
      </c>
      <c r="C23" s="110">
        <f t="shared" ref="C23:K23" si="5">C21-C22</f>
        <v>0</v>
      </c>
      <c r="D23" s="110">
        <f t="shared" si="5"/>
        <v>0</v>
      </c>
      <c r="E23" s="110">
        <f t="shared" si="5"/>
        <v>0</v>
      </c>
      <c r="F23" s="110">
        <f t="shared" si="5"/>
        <v>0</v>
      </c>
      <c r="G23" s="110">
        <f t="shared" si="5"/>
        <v>0</v>
      </c>
      <c r="H23" s="110">
        <f t="shared" si="5"/>
        <v>0</v>
      </c>
      <c r="I23" s="110">
        <f t="shared" si="5"/>
        <v>0</v>
      </c>
      <c r="J23" s="110">
        <f t="shared" si="5"/>
        <v>0</v>
      </c>
      <c r="K23" s="110">
        <f t="shared" si="5"/>
        <v>0</v>
      </c>
    </row>
    <row r="24" spans="1:11" ht="5.25" customHeight="1">
      <c r="B24" s="122"/>
      <c r="C24" s="122"/>
      <c r="D24" s="122"/>
      <c r="E24" s="122"/>
      <c r="F24" s="122"/>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F11" sqref="F11"/>
    </sheetView>
  </sheetViews>
  <sheetFormatPr defaultColWidth="32.140625" defaultRowHeight="14.25" customHeight="1"/>
  <cols>
    <col min="1" max="1" width="31.28515625" style="215" customWidth="1"/>
    <col min="2" max="11" width="14.140625" style="212" customWidth="1"/>
    <col min="12" max="16384" width="32.140625" style="212"/>
  </cols>
  <sheetData>
    <row r="1" spans="1:11" ht="20.25" customHeight="1">
      <c r="A1" s="4"/>
      <c r="B1" s="185" t="s">
        <v>56</v>
      </c>
      <c r="C1" s="185" t="s">
        <v>57</v>
      </c>
      <c r="D1" s="185" t="s">
        <v>63</v>
      </c>
      <c r="E1" s="185" t="s">
        <v>64</v>
      </c>
      <c r="F1" s="185" t="s">
        <v>65</v>
      </c>
      <c r="G1" s="185" t="s">
        <v>67</v>
      </c>
      <c r="H1" s="185" t="s">
        <v>68</v>
      </c>
      <c r="I1" s="185" t="s">
        <v>69</v>
      </c>
      <c r="J1" s="185" t="s">
        <v>70</v>
      </c>
      <c r="K1" s="186" t="s">
        <v>71</v>
      </c>
    </row>
    <row r="2" spans="1:11" s="213" customFormat="1" ht="20.25" customHeight="1">
      <c r="A2" s="223" t="s">
        <v>281</v>
      </c>
      <c r="B2" s="107">
        <f>'ΛΜΟΣ ΕΚΜΕΤ '!B21</f>
        <v>0</v>
      </c>
      <c r="C2" s="107">
        <f>'ΛΜΟΣ ΕΚΜΕΤ '!C21</f>
        <v>0</v>
      </c>
      <c r="D2" s="107">
        <f>'ΛΜΟΣ ΕΚΜΕΤ '!D21</f>
        <v>0</v>
      </c>
      <c r="E2" s="107">
        <f>'ΛΜΟΣ ΕΚΜΕΤ '!E21</f>
        <v>0</v>
      </c>
      <c r="F2" s="107">
        <f>'ΛΜΟΣ ΕΚΜΕΤ '!F21</f>
        <v>0</v>
      </c>
      <c r="G2" s="107">
        <f>'ΛΜΟΣ ΕΚΜΕΤ '!G21</f>
        <v>0</v>
      </c>
      <c r="H2" s="107">
        <f>'ΛΜΟΣ ΕΚΜΕΤ '!H21</f>
        <v>0</v>
      </c>
      <c r="I2" s="107">
        <f>'ΛΜΟΣ ΕΚΜΕΤ '!I21</f>
        <v>0</v>
      </c>
      <c r="J2" s="107">
        <f>'ΛΜΟΣ ΕΚΜΕΤ '!J21</f>
        <v>0</v>
      </c>
      <c r="K2" s="107">
        <f>'ΛΜΟΣ ΕΚΜΕΤ '!K21</f>
        <v>0</v>
      </c>
    </row>
    <row r="3" spans="1:11" ht="24" customHeight="1">
      <c r="A3" s="223" t="s">
        <v>282</v>
      </c>
      <c r="B3" s="124"/>
      <c r="C3" s="107">
        <f>B14</f>
        <v>0</v>
      </c>
      <c r="D3" s="107">
        <f t="shared" ref="D3:K3" si="0">C14</f>
        <v>0</v>
      </c>
      <c r="E3" s="107">
        <f t="shared" si="0"/>
        <v>0</v>
      </c>
      <c r="F3" s="107">
        <f t="shared" si="0"/>
        <v>0</v>
      </c>
      <c r="G3" s="107">
        <f t="shared" si="0"/>
        <v>0</v>
      </c>
      <c r="H3" s="107">
        <f t="shared" si="0"/>
        <v>0</v>
      </c>
      <c r="I3" s="107">
        <f t="shared" si="0"/>
        <v>0</v>
      </c>
      <c r="J3" s="107">
        <f t="shared" si="0"/>
        <v>0</v>
      </c>
      <c r="K3" s="107">
        <f t="shared" si="0"/>
        <v>0</v>
      </c>
    </row>
    <row r="4" spans="1:11" ht="20.25" customHeight="1">
      <c r="A4" s="4" t="s">
        <v>283</v>
      </c>
      <c r="B4" s="110">
        <f>SUM(B2:B3)</f>
        <v>0</v>
      </c>
      <c r="C4" s="110">
        <f t="shared" ref="C4:K4" si="1">SUM(C2:C3)</f>
        <v>0</v>
      </c>
      <c r="D4" s="110">
        <f t="shared" si="1"/>
        <v>0</v>
      </c>
      <c r="E4" s="110">
        <f t="shared" si="1"/>
        <v>0</v>
      </c>
      <c r="F4" s="110">
        <f t="shared" si="1"/>
        <v>0</v>
      </c>
      <c r="G4" s="110">
        <f t="shared" si="1"/>
        <v>0</v>
      </c>
      <c r="H4" s="110">
        <f t="shared" si="1"/>
        <v>0</v>
      </c>
      <c r="I4" s="110">
        <f t="shared" si="1"/>
        <v>0</v>
      </c>
      <c r="J4" s="110">
        <f t="shared" si="1"/>
        <v>0</v>
      </c>
      <c r="K4" s="110">
        <f t="shared" si="1"/>
        <v>0</v>
      </c>
    </row>
    <row r="5" spans="1:11" ht="20.25" customHeight="1">
      <c r="A5" s="363" t="s">
        <v>288</v>
      </c>
      <c r="B5" s="214"/>
      <c r="C5" s="214"/>
      <c r="D5" s="214"/>
      <c r="E5" s="214"/>
      <c r="F5" s="214"/>
      <c r="G5" s="214"/>
      <c r="H5" s="214"/>
      <c r="I5" s="214"/>
      <c r="J5" s="214"/>
      <c r="K5" s="214"/>
    </row>
    <row r="6" spans="1:11" ht="20.25" customHeight="1">
      <c r="A6" s="365"/>
      <c r="B6" s="107">
        <f>B5*B2</f>
        <v>0</v>
      </c>
      <c r="C6" s="107">
        <f t="shared" ref="C6:K6" si="2">C5*C2</f>
        <v>0</v>
      </c>
      <c r="D6" s="107">
        <f t="shared" si="2"/>
        <v>0</v>
      </c>
      <c r="E6" s="107">
        <f t="shared" si="2"/>
        <v>0</v>
      </c>
      <c r="F6" s="107">
        <f t="shared" si="2"/>
        <v>0</v>
      </c>
      <c r="G6" s="107">
        <f t="shared" si="2"/>
        <v>0</v>
      </c>
      <c r="H6" s="107">
        <f t="shared" si="2"/>
        <v>0</v>
      </c>
      <c r="I6" s="107">
        <f t="shared" si="2"/>
        <v>0</v>
      </c>
      <c r="J6" s="107">
        <f t="shared" si="2"/>
        <v>0</v>
      </c>
      <c r="K6" s="107">
        <f t="shared" si="2"/>
        <v>0</v>
      </c>
    </row>
    <row r="7" spans="1:11" ht="20.25" customHeight="1">
      <c r="A7" s="4" t="s">
        <v>284</v>
      </c>
      <c r="B7" s="110">
        <f t="shared" ref="B7:K7" si="3">B4-B6</f>
        <v>0</v>
      </c>
      <c r="C7" s="110">
        <f t="shared" si="3"/>
        <v>0</v>
      </c>
      <c r="D7" s="110">
        <f t="shared" si="3"/>
        <v>0</v>
      </c>
      <c r="E7" s="110">
        <f t="shared" si="3"/>
        <v>0</v>
      </c>
      <c r="F7" s="110">
        <f t="shared" si="3"/>
        <v>0</v>
      </c>
      <c r="G7" s="110">
        <f t="shared" si="3"/>
        <v>0</v>
      </c>
      <c r="H7" s="110">
        <f t="shared" si="3"/>
        <v>0</v>
      </c>
      <c r="I7" s="110">
        <f t="shared" si="3"/>
        <v>0</v>
      </c>
      <c r="J7" s="110">
        <f t="shared" si="3"/>
        <v>0</v>
      </c>
      <c r="K7" s="110">
        <f t="shared" si="3"/>
        <v>0</v>
      </c>
    </row>
    <row r="8" spans="1:11" ht="20.25" customHeight="1">
      <c r="A8" s="363" t="s">
        <v>289</v>
      </c>
      <c r="B8" s="214">
        <v>0.05</v>
      </c>
      <c r="C8" s="214">
        <v>0.05</v>
      </c>
      <c r="D8" s="214">
        <v>0.05</v>
      </c>
      <c r="E8" s="214">
        <v>0.05</v>
      </c>
      <c r="F8" s="214">
        <v>0.05</v>
      </c>
      <c r="G8" s="214">
        <v>0.05</v>
      </c>
      <c r="H8" s="214">
        <v>0.05</v>
      </c>
      <c r="I8" s="214">
        <v>0.05</v>
      </c>
      <c r="J8" s="214">
        <v>0.05</v>
      </c>
      <c r="K8" s="214">
        <v>0.05</v>
      </c>
    </row>
    <row r="9" spans="1:11" ht="20.25" customHeight="1">
      <c r="A9" s="365"/>
      <c r="B9" s="107">
        <f>B2*B8</f>
        <v>0</v>
      </c>
      <c r="C9" s="107">
        <f t="shared" ref="C9:K9" si="4">C2*C8</f>
        <v>0</v>
      </c>
      <c r="D9" s="107">
        <f t="shared" si="4"/>
        <v>0</v>
      </c>
      <c r="E9" s="107">
        <f t="shared" si="4"/>
        <v>0</v>
      </c>
      <c r="F9" s="107">
        <f t="shared" si="4"/>
        <v>0</v>
      </c>
      <c r="G9" s="107">
        <f t="shared" si="4"/>
        <v>0</v>
      </c>
      <c r="H9" s="107">
        <f t="shared" si="4"/>
        <v>0</v>
      </c>
      <c r="I9" s="107">
        <f t="shared" si="4"/>
        <v>0</v>
      </c>
      <c r="J9" s="107">
        <f t="shared" si="4"/>
        <v>0</v>
      </c>
      <c r="K9" s="107">
        <f t="shared" si="4"/>
        <v>0</v>
      </c>
    </row>
    <row r="10" spans="1:11" ht="20.25" customHeight="1">
      <c r="A10" s="223" t="s">
        <v>285</v>
      </c>
      <c r="B10" s="222"/>
      <c r="C10" s="222"/>
      <c r="D10" s="222"/>
      <c r="E10" s="222"/>
      <c r="F10" s="222"/>
      <c r="G10" s="222"/>
      <c r="H10" s="222"/>
      <c r="I10" s="222"/>
      <c r="J10" s="222"/>
      <c r="K10" s="222"/>
    </row>
    <row r="11" spans="1:11" ht="20.25" customHeight="1">
      <c r="A11" s="363" t="s">
        <v>291</v>
      </c>
      <c r="B11" s="214">
        <v>0.6</v>
      </c>
      <c r="C11" s="214">
        <v>0.6</v>
      </c>
      <c r="D11" s="214">
        <v>0.6</v>
      </c>
      <c r="E11" s="214">
        <v>0.6</v>
      </c>
      <c r="F11" s="214">
        <v>0.6</v>
      </c>
      <c r="G11" s="214">
        <v>0.6</v>
      </c>
      <c r="H11" s="214">
        <v>0.6</v>
      </c>
      <c r="I11" s="214">
        <v>0.6</v>
      </c>
      <c r="J11" s="214">
        <v>0.6</v>
      </c>
      <c r="K11" s="214">
        <v>0.6</v>
      </c>
    </row>
    <row r="12" spans="1:11" ht="20.25" customHeight="1">
      <c r="A12" s="365"/>
      <c r="B12" s="107">
        <f>B2*B11</f>
        <v>0</v>
      </c>
      <c r="C12" s="107">
        <f t="shared" ref="C12:K12" si="5">C2*C11</f>
        <v>0</v>
      </c>
      <c r="D12" s="107">
        <f t="shared" si="5"/>
        <v>0</v>
      </c>
      <c r="E12" s="107">
        <f t="shared" si="5"/>
        <v>0</v>
      </c>
      <c r="F12" s="107">
        <f t="shared" si="5"/>
        <v>0</v>
      </c>
      <c r="G12" s="107">
        <f t="shared" si="5"/>
        <v>0</v>
      </c>
      <c r="H12" s="107">
        <f t="shared" si="5"/>
        <v>0</v>
      </c>
      <c r="I12" s="107">
        <f t="shared" si="5"/>
        <v>0</v>
      </c>
      <c r="J12" s="107">
        <f t="shared" si="5"/>
        <v>0</v>
      </c>
      <c r="K12" s="107">
        <f t="shared" si="5"/>
        <v>0</v>
      </c>
    </row>
    <row r="13" spans="1:11" ht="20.25" customHeight="1">
      <c r="A13" s="223" t="s">
        <v>286</v>
      </c>
      <c r="B13" s="222"/>
      <c r="C13" s="222"/>
      <c r="D13" s="222"/>
      <c r="E13" s="222"/>
      <c r="F13" s="222"/>
      <c r="G13" s="222"/>
      <c r="H13" s="222"/>
      <c r="I13" s="222"/>
      <c r="J13" s="222"/>
      <c r="K13" s="222"/>
    </row>
    <row r="14" spans="1:11" ht="20.25" customHeight="1">
      <c r="A14" s="4" t="s">
        <v>287</v>
      </c>
      <c r="B14" s="110">
        <f>B7-SUM(B9,B10,B12,B13)</f>
        <v>0</v>
      </c>
      <c r="C14" s="110">
        <f t="shared" ref="C14:K14" si="6">C7-SUM(C9,C10,C12,C13)</f>
        <v>0</v>
      </c>
      <c r="D14" s="110">
        <f t="shared" si="6"/>
        <v>0</v>
      </c>
      <c r="E14" s="110">
        <f t="shared" si="6"/>
        <v>0</v>
      </c>
      <c r="F14" s="110">
        <f t="shared" si="6"/>
        <v>0</v>
      </c>
      <c r="G14" s="110">
        <f t="shared" si="6"/>
        <v>0</v>
      </c>
      <c r="H14" s="110">
        <f t="shared" si="6"/>
        <v>0</v>
      </c>
      <c r="I14" s="110">
        <f t="shared" si="6"/>
        <v>0</v>
      </c>
      <c r="J14" s="110">
        <f t="shared" si="6"/>
        <v>0</v>
      </c>
      <c r="K14" s="110">
        <f t="shared" si="6"/>
        <v>0</v>
      </c>
    </row>
    <row r="15" spans="1:11" ht="20.25" customHeight="1"/>
    <row r="16" spans="1:11" s="217" customFormat="1" ht="20.25" customHeight="1">
      <c r="A16" s="216"/>
      <c r="B16" s="186" t="s">
        <v>390</v>
      </c>
      <c r="C16" s="186" t="s">
        <v>57</v>
      </c>
      <c r="D16" s="186" t="s">
        <v>63</v>
      </c>
      <c r="E16" s="186" t="s">
        <v>64</v>
      </c>
      <c r="F16" s="186" t="s">
        <v>65</v>
      </c>
      <c r="G16" s="186" t="s">
        <v>67</v>
      </c>
      <c r="H16" s="186" t="s">
        <v>68</v>
      </c>
      <c r="I16" s="186" t="s">
        <v>69</v>
      </c>
      <c r="J16" s="186" t="s">
        <v>70</v>
      </c>
      <c r="K16" s="186" t="s">
        <v>71</v>
      </c>
    </row>
    <row r="17" spans="1:11" s="217" customFormat="1" ht="20.25" customHeight="1">
      <c r="A17" s="218" t="s">
        <v>302</v>
      </c>
      <c r="B17" s="219">
        <v>0.22</v>
      </c>
      <c r="C17" s="219">
        <v>0.22</v>
      </c>
      <c r="D17" s="219">
        <v>0.22</v>
      </c>
      <c r="E17" s="219">
        <v>0.22</v>
      </c>
      <c r="F17" s="219">
        <v>0.22</v>
      </c>
      <c r="G17" s="219">
        <v>0.22</v>
      </c>
      <c r="H17" s="219">
        <v>0.22</v>
      </c>
      <c r="I17" s="219">
        <v>0.22</v>
      </c>
      <c r="J17" s="219">
        <v>0.22</v>
      </c>
      <c r="K17" s="219">
        <v>0.22</v>
      </c>
    </row>
    <row r="18" spans="1:11" s="217" customFormat="1" ht="20.25" customHeight="1">
      <c r="A18" s="218" t="s">
        <v>279</v>
      </c>
      <c r="B18" s="219">
        <v>0.22</v>
      </c>
      <c r="C18" s="219">
        <v>0.22</v>
      </c>
      <c r="D18" s="219">
        <v>0.22</v>
      </c>
      <c r="E18" s="219">
        <v>0.22</v>
      </c>
      <c r="F18" s="219">
        <v>0.22</v>
      </c>
      <c r="G18" s="219">
        <v>0.22</v>
      </c>
      <c r="H18" s="219">
        <v>0.22</v>
      </c>
      <c r="I18" s="219">
        <v>0.22</v>
      </c>
      <c r="J18" s="219">
        <v>0.22</v>
      </c>
      <c r="K18" s="219">
        <v>0.22</v>
      </c>
    </row>
    <row r="19" spans="1:11" ht="20.25" customHeight="1">
      <c r="A19" s="212"/>
      <c r="B19" s="243"/>
    </row>
    <row r="20" spans="1:11" ht="20.25" customHeight="1">
      <c r="A20" s="220" t="s">
        <v>290</v>
      </c>
      <c r="B20" s="221" t="s">
        <v>280</v>
      </c>
    </row>
    <row r="21" spans="1:11" ht="20.25" customHeight="1">
      <c r="A21" s="220" t="s">
        <v>292</v>
      </c>
      <c r="B21" s="221" t="s">
        <v>280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3"/>
  <sheetViews>
    <sheetView topLeftCell="A25" workbookViewId="0">
      <selection activeCell="C33" sqref="C33"/>
    </sheetView>
  </sheetViews>
  <sheetFormatPr defaultRowHeight="12.75"/>
  <cols>
    <col min="1" max="1" width="49.28515625" style="102" customWidth="1"/>
    <col min="2" max="2" width="12.140625" style="193" customWidth="1"/>
    <col min="3" max="3" width="13" style="18" customWidth="1"/>
    <col min="4" max="4" width="14.7109375" style="18" customWidth="1"/>
    <col min="5" max="16384" width="9.140625" style="102"/>
  </cols>
  <sheetData>
    <row r="1" spans="1:4" ht="48" customHeight="1">
      <c r="A1" s="347" t="s">
        <v>450</v>
      </c>
      <c r="B1" s="347"/>
      <c r="C1" s="347"/>
      <c r="D1" s="347"/>
    </row>
    <row r="3" spans="1:4" ht="20.25" customHeight="1">
      <c r="A3" s="354" t="s">
        <v>55</v>
      </c>
      <c r="B3" s="354"/>
      <c r="C3" s="354"/>
      <c r="D3" s="354"/>
    </row>
    <row r="4" spans="1:4">
      <c r="A4" s="355"/>
      <c r="B4" s="355"/>
      <c r="C4" s="349"/>
      <c r="D4" s="350"/>
    </row>
    <row r="5" spans="1:4" ht="21">
      <c r="A5" s="349" t="s">
        <v>457</v>
      </c>
      <c r="B5" s="350"/>
      <c r="C5" s="8" t="s">
        <v>53</v>
      </c>
      <c r="D5" s="9" t="s">
        <v>54</v>
      </c>
    </row>
    <row r="6" spans="1:4" ht="21" customHeight="1">
      <c r="A6" s="357" t="s">
        <v>394</v>
      </c>
      <c r="B6" s="358"/>
      <c r="C6" s="281"/>
      <c r="D6" s="281"/>
    </row>
    <row r="7" spans="1:4">
      <c r="A7" s="5" t="s">
        <v>386</v>
      </c>
      <c r="B7" s="119" t="s">
        <v>49</v>
      </c>
      <c r="C7" s="10">
        <v>0</v>
      </c>
      <c r="D7" s="11">
        <v>0</v>
      </c>
    </row>
    <row r="8" spans="1:4">
      <c r="A8" s="5" t="s">
        <v>391</v>
      </c>
      <c r="B8" s="119" t="s">
        <v>49</v>
      </c>
      <c r="C8" s="10">
        <v>0</v>
      </c>
      <c r="D8" s="11">
        <v>0</v>
      </c>
    </row>
    <row r="9" spans="1:4">
      <c r="A9" s="348" t="s">
        <v>392</v>
      </c>
      <c r="B9" s="186" t="s">
        <v>49</v>
      </c>
      <c r="C9" s="12">
        <v>0</v>
      </c>
      <c r="D9" s="13">
        <v>0</v>
      </c>
    </row>
    <row r="10" spans="1:4" ht="21">
      <c r="A10" s="348"/>
      <c r="B10" s="186" t="s">
        <v>50</v>
      </c>
      <c r="C10" s="12">
        <v>0</v>
      </c>
      <c r="D10" s="13">
        <v>0</v>
      </c>
    </row>
    <row r="11" spans="1:4">
      <c r="A11" s="348"/>
      <c r="B11" s="119" t="s">
        <v>51</v>
      </c>
      <c r="C11" s="20">
        <f>C9+C10</f>
        <v>0</v>
      </c>
      <c r="D11" s="20">
        <f>D9+D10</f>
        <v>0</v>
      </c>
    </row>
    <row r="12" spans="1:4">
      <c r="A12" s="348" t="s">
        <v>393</v>
      </c>
      <c r="B12" s="186" t="s">
        <v>49</v>
      </c>
      <c r="C12" s="12">
        <v>0</v>
      </c>
      <c r="D12" s="13">
        <v>0</v>
      </c>
    </row>
    <row r="13" spans="1:4" ht="21">
      <c r="A13" s="348"/>
      <c r="B13" s="186" t="s">
        <v>50</v>
      </c>
      <c r="C13" s="12">
        <v>0</v>
      </c>
      <c r="D13" s="14">
        <v>0</v>
      </c>
    </row>
    <row r="14" spans="1:4">
      <c r="A14" s="348"/>
      <c r="B14" s="119" t="s">
        <v>51</v>
      </c>
      <c r="C14" s="20">
        <f>C12+C13</f>
        <v>0</v>
      </c>
      <c r="D14" s="20">
        <f>D12+D13</f>
        <v>0</v>
      </c>
    </row>
    <row r="15" spans="1:4">
      <c r="A15" s="5" t="s">
        <v>52</v>
      </c>
      <c r="B15" s="119" t="s">
        <v>49</v>
      </c>
      <c r="C15" s="10">
        <v>0</v>
      </c>
      <c r="D15" s="11">
        <v>0</v>
      </c>
    </row>
    <row r="16" spans="1:4" ht="21">
      <c r="A16" s="5" t="s">
        <v>385</v>
      </c>
      <c r="B16" s="119" t="s">
        <v>49</v>
      </c>
      <c r="C16" s="10">
        <v>0</v>
      </c>
      <c r="D16" s="11">
        <v>0</v>
      </c>
    </row>
    <row r="17" spans="1:4">
      <c r="A17" s="5" t="s">
        <v>378</v>
      </c>
      <c r="B17" s="119" t="s">
        <v>49</v>
      </c>
      <c r="C17" s="10">
        <v>0</v>
      </c>
      <c r="D17" s="11">
        <v>0</v>
      </c>
    </row>
    <row r="18" spans="1:4">
      <c r="A18" s="351" t="s">
        <v>387</v>
      </c>
      <c r="B18" s="186" t="s">
        <v>49</v>
      </c>
      <c r="C18" s="21">
        <f>C17+C16+C12+C15+C9+C8+C7</f>
        <v>0</v>
      </c>
      <c r="D18" s="21">
        <f>D17+D16+D12+D15+D9+D8+D7</f>
        <v>0</v>
      </c>
    </row>
    <row r="19" spans="1:4" ht="21">
      <c r="A19" s="352"/>
      <c r="B19" s="186" t="s">
        <v>50</v>
      </c>
      <c r="C19" s="21">
        <f>C13+C10</f>
        <v>0</v>
      </c>
      <c r="D19" s="21">
        <f>D13+D10</f>
        <v>0</v>
      </c>
    </row>
    <row r="20" spans="1:4">
      <c r="A20" s="353"/>
      <c r="B20" s="119" t="s">
        <v>51</v>
      </c>
      <c r="C20" s="20">
        <f>C19+C18</f>
        <v>0</v>
      </c>
      <c r="D20" s="20">
        <f>D19+D18</f>
        <v>0</v>
      </c>
    </row>
    <row r="21" spans="1:4">
      <c r="A21" s="7" t="s">
        <v>395</v>
      </c>
      <c r="B21" s="119" t="s">
        <v>51</v>
      </c>
      <c r="C21" s="10"/>
      <c r="D21" s="11"/>
    </row>
    <row r="22" spans="1:4" ht="30" customHeight="1">
      <c r="A22" s="7" t="s">
        <v>397</v>
      </c>
      <c r="B22" s="119" t="s">
        <v>51</v>
      </c>
      <c r="C22" s="20">
        <f>C21+C20</f>
        <v>0</v>
      </c>
      <c r="D22" s="20">
        <f>D21+D20</f>
        <v>0</v>
      </c>
    </row>
    <row r="23" spans="1:4">
      <c r="B23" s="102"/>
      <c r="C23" s="102"/>
      <c r="D23" s="102"/>
    </row>
    <row r="24" spans="1:4" ht="21">
      <c r="A24" s="349" t="s">
        <v>454</v>
      </c>
      <c r="B24" s="350"/>
      <c r="C24" s="8" t="s">
        <v>53</v>
      </c>
      <c r="D24" s="9" t="s">
        <v>54</v>
      </c>
    </row>
    <row r="25" spans="1:4">
      <c r="A25" s="357" t="s">
        <v>452</v>
      </c>
      <c r="B25" s="360"/>
      <c r="C25" s="361"/>
      <c r="D25" s="362"/>
    </row>
    <row r="26" spans="1:4" ht="27" customHeight="1">
      <c r="A26" s="6" t="s">
        <v>398</v>
      </c>
      <c r="B26" s="196" t="s">
        <v>49</v>
      </c>
      <c r="C26" s="16">
        <v>0</v>
      </c>
      <c r="D26" s="334">
        <v>0</v>
      </c>
    </row>
    <row r="27" spans="1:4" ht="27" customHeight="1">
      <c r="A27" s="6" t="s">
        <v>448</v>
      </c>
      <c r="B27" s="196" t="s">
        <v>49</v>
      </c>
      <c r="C27" s="16">
        <v>0</v>
      </c>
      <c r="D27" s="334">
        <v>0</v>
      </c>
    </row>
    <row r="28" spans="1:4" ht="27" customHeight="1">
      <c r="A28" s="6" t="s">
        <v>449</v>
      </c>
      <c r="B28" s="196" t="s">
        <v>49</v>
      </c>
      <c r="C28" s="16">
        <v>0</v>
      </c>
      <c r="D28" s="334">
        <v>0</v>
      </c>
    </row>
    <row r="29" spans="1:4" ht="27" customHeight="1">
      <c r="A29" s="363" t="s">
        <v>455</v>
      </c>
      <c r="B29" s="186" t="s">
        <v>49</v>
      </c>
      <c r="C29" s="282">
        <v>0</v>
      </c>
      <c r="D29" s="283">
        <v>0</v>
      </c>
    </row>
    <row r="30" spans="1:4" ht="27" customHeight="1">
      <c r="A30" s="364"/>
      <c r="B30" s="186" t="s">
        <v>50</v>
      </c>
      <c r="C30" s="282">
        <v>0</v>
      </c>
      <c r="D30" s="283">
        <v>0</v>
      </c>
    </row>
    <row r="31" spans="1:4" ht="27" customHeight="1">
      <c r="A31" s="365"/>
      <c r="B31" s="119" t="s">
        <v>51</v>
      </c>
      <c r="C31" s="20">
        <f>C29+C30</f>
        <v>0</v>
      </c>
      <c r="D31" s="20">
        <f>D29+D30</f>
        <v>0</v>
      </c>
    </row>
    <row r="32" spans="1:4" ht="17.25" customHeight="1">
      <c r="A32" s="351" t="s">
        <v>396</v>
      </c>
      <c r="B32" s="186" t="s">
        <v>49</v>
      </c>
      <c r="C32" s="21">
        <f>C26+C27+C28+C29</f>
        <v>0</v>
      </c>
      <c r="D32" s="21">
        <f>D26+D27+D28+D29</f>
        <v>0</v>
      </c>
    </row>
    <row r="33" spans="1:4" ht="24" customHeight="1">
      <c r="A33" s="352"/>
      <c r="B33" s="186" t="s">
        <v>50</v>
      </c>
      <c r="C33" s="21">
        <f>C30</f>
        <v>0</v>
      </c>
      <c r="D33" s="21">
        <f>D30</f>
        <v>0</v>
      </c>
    </row>
    <row r="34" spans="1:4" ht="17.25" customHeight="1">
      <c r="A34" s="353"/>
      <c r="B34" s="119" t="s">
        <v>51</v>
      </c>
      <c r="C34" s="20">
        <f>C32+C33</f>
        <v>0</v>
      </c>
      <c r="D34" s="20">
        <f>D32+D33</f>
        <v>0</v>
      </c>
    </row>
    <row r="35" spans="1:4">
      <c r="A35" s="359" t="s">
        <v>451</v>
      </c>
      <c r="B35" s="186" t="s">
        <v>49</v>
      </c>
      <c r="C35" s="21">
        <f>C32+C18</f>
        <v>0</v>
      </c>
      <c r="D35" s="21">
        <f>D32+D18</f>
        <v>0</v>
      </c>
    </row>
    <row r="36" spans="1:4" ht="21">
      <c r="A36" s="359"/>
      <c r="B36" s="186" t="s">
        <v>50</v>
      </c>
      <c r="C36" s="21">
        <f>C19+C33</f>
        <v>0</v>
      </c>
      <c r="D36" s="21">
        <f>D19+D33</f>
        <v>0</v>
      </c>
    </row>
    <row r="37" spans="1:4">
      <c r="A37" s="359"/>
      <c r="B37" s="119" t="s">
        <v>51</v>
      </c>
      <c r="C37" s="20">
        <f>C35+C36</f>
        <v>0</v>
      </c>
      <c r="D37" s="20">
        <f>D35+D36</f>
        <v>0</v>
      </c>
    </row>
    <row r="38" spans="1:4">
      <c r="C38" s="19"/>
      <c r="D38" s="19"/>
    </row>
    <row r="39" spans="1:4" ht="38.25" customHeight="1">
      <c r="A39" s="356" t="s">
        <v>453</v>
      </c>
      <c r="B39" s="356"/>
      <c r="C39" s="356"/>
      <c r="D39" s="356"/>
    </row>
    <row r="40" spans="1:4" ht="52.5" customHeight="1">
      <c r="A40" s="356" t="s">
        <v>456</v>
      </c>
      <c r="B40" s="356"/>
      <c r="C40" s="356"/>
      <c r="D40" s="356"/>
    </row>
    <row r="41" spans="1:4">
      <c r="C41" s="19"/>
      <c r="D41" s="19"/>
    </row>
    <row r="42" spans="1:4">
      <c r="C42" s="19"/>
      <c r="D42" s="19"/>
    </row>
    <row r="43" spans="1:4">
      <c r="C43" s="19"/>
      <c r="D43" s="19"/>
    </row>
    <row r="44" spans="1:4">
      <c r="C44" s="19"/>
      <c r="D44" s="19"/>
    </row>
    <row r="45" spans="1:4">
      <c r="C45" s="19"/>
      <c r="D45" s="19"/>
    </row>
    <row r="46" spans="1:4">
      <c r="C46" s="19"/>
      <c r="D46" s="19"/>
    </row>
    <row r="47" spans="1:4">
      <c r="C47" s="19"/>
      <c r="D47" s="19"/>
    </row>
    <row r="48" spans="1:4">
      <c r="C48" s="19"/>
      <c r="D48" s="19"/>
    </row>
    <row r="49" spans="3:4">
      <c r="C49" s="19"/>
      <c r="D49" s="19"/>
    </row>
    <row r="50" spans="3:4">
      <c r="C50" s="19"/>
      <c r="D50" s="19"/>
    </row>
    <row r="51" spans="3:4">
      <c r="C51" s="19"/>
      <c r="D51" s="19"/>
    </row>
    <row r="52" spans="3:4">
      <c r="C52" s="19"/>
      <c r="D52" s="19"/>
    </row>
    <row r="53" spans="3:4">
      <c r="C53" s="19"/>
      <c r="D53" s="19"/>
    </row>
    <row r="54" spans="3:4">
      <c r="C54" s="19"/>
      <c r="D54" s="19"/>
    </row>
    <row r="55" spans="3:4">
      <c r="C55" s="19"/>
      <c r="D55" s="19"/>
    </row>
    <row r="56" spans="3:4">
      <c r="C56" s="19"/>
      <c r="D56" s="19"/>
    </row>
    <row r="57" spans="3:4">
      <c r="C57" s="19"/>
      <c r="D57" s="19"/>
    </row>
    <row r="58" spans="3:4">
      <c r="C58" s="19"/>
      <c r="D58" s="19"/>
    </row>
    <row r="59" spans="3:4">
      <c r="C59" s="19"/>
      <c r="D59" s="19"/>
    </row>
    <row r="60" spans="3:4">
      <c r="C60" s="19"/>
      <c r="D60" s="19"/>
    </row>
    <row r="61" spans="3:4">
      <c r="C61" s="19"/>
      <c r="D61" s="19"/>
    </row>
    <row r="62" spans="3:4">
      <c r="C62" s="19"/>
      <c r="D62" s="19"/>
    </row>
    <row r="63" spans="3:4">
      <c r="C63" s="19"/>
      <c r="D63" s="19"/>
    </row>
    <row r="64" spans="3:4">
      <c r="C64" s="19"/>
      <c r="D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row r="95" spans="3:4">
      <c r="C95" s="19"/>
      <c r="D95" s="19"/>
    </row>
    <row r="96" spans="3:4">
      <c r="C96" s="19"/>
      <c r="D96" s="19"/>
    </row>
    <row r="97" spans="3:4">
      <c r="C97" s="19"/>
      <c r="D97" s="19"/>
    </row>
    <row r="98" spans="3:4">
      <c r="C98" s="19"/>
      <c r="D98" s="19"/>
    </row>
    <row r="99" spans="3:4">
      <c r="C99" s="19"/>
      <c r="D99" s="19"/>
    </row>
    <row r="100" spans="3:4">
      <c r="C100" s="19"/>
      <c r="D100" s="19"/>
    </row>
    <row r="101" spans="3:4">
      <c r="C101" s="19"/>
      <c r="D101" s="19"/>
    </row>
    <row r="102" spans="3:4">
      <c r="C102" s="19"/>
      <c r="D102" s="19"/>
    </row>
    <row r="103" spans="3:4">
      <c r="C103" s="19"/>
      <c r="D103" s="19"/>
    </row>
    <row r="104" spans="3:4">
      <c r="C104" s="19"/>
      <c r="D104" s="19"/>
    </row>
    <row r="105" spans="3:4">
      <c r="C105" s="19"/>
      <c r="D105" s="19"/>
    </row>
    <row r="106" spans="3:4">
      <c r="C106" s="19"/>
      <c r="D106" s="19"/>
    </row>
    <row r="107" spans="3:4">
      <c r="C107" s="19"/>
      <c r="D107" s="19"/>
    </row>
    <row r="108" spans="3:4">
      <c r="C108" s="19"/>
      <c r="D108" s="19"/>
    </row>
    <row r="109" spans="3:4">
      <c r="C109" s="19"/>
      <c r="D109" s="19"/>
    </row>
    <row r="110" spans="3:4">
      <c r="C110" s="19"/>
      <c r="D110" s="19"/>
    </row>
    <row r="111" spans="3:4">
      <c r="C111" s="19"/>
      <c r="D111" s="19"/>
    </row>
    <row r="112" spans="3:4">
      <c r="C112" s="19"/>
      <c r="D112" s="19"/>
    </row>
    <row r="113" spans="3:4">
      <c r="C113" s="19"/>
      <c r="D113" s="19"/>
    </row>
    <row r="114" spans="3:4">
      <c r="C114" s="19"/>
      <c r="D114" s="19"/>
    </row>
    <row r="115" spans="3:4">
      <c r="C115" s="19"/>
      <c r="D115" s="19"/>
    </row>
    <row r="116" spans="3:4">
      <c r="C116" s="19"/>
      <c r="D116" s="19"/>
    </row>
    <row r="117" spans="3:4">
      <c r="C117" s="19"/>
      <c r="D117" s="19"/>
    </row>
    <row r="118" spans="3:4">
      <c r="C118" s="19"/>
      <c r="D118" s="19"/>
    </row>
    <row r="119" spans="3:4">
      <c r="C119" s="19"/>
      <c r="D119" s="19"/>
    </row>
    <row r="120" spans="3:4">
      <c r="C120" s="19"/>
      <c r="D120" s="19"/>
    </row>
    <row r="121" spans="3:4">
      <c r="C121" s="19"/>
      <c r="D121" s="19"/>
    </row>
    <row r="122" spans="3:4">
      <c r="C122" s="19"/>
      <c r="D122" s="19"/>
    </row>
    <row r="123" spans="3:4">
      <c r="C123" s="19"/>
      <c r="D123" s="19"/>
    </row>
    <row r="124" spans="3:4">
      <c r="C124" s="19"/>
      <c r="D124" s="19"/>
    </row>
    <row r="125" spans="3:4">
      <c r="C125" s="19"/>
      <c r="D125" s="19"/>
    </row>
    <row r="126" spans="3:4">
      <c r="C126" s="19"/>
      <c r="D126" s="19"/>
    </row>
    <row r="127" spans="3:4">
      <c r="C127" s="19"/>
      <c r="D127" s="19"/>
    </row>
    <row r="128" spans="3:4">
      <c r="C128" s="19"/>
      <c r="D128" s="19"/>
    </row>
    <row r="129" spans="3:4">
      <c r="C129" s="19"/>
      <c r="D129" s="19"/>
    </row>
    <row r="130" spans="3:4">
      <c r="C130" s="19"/>
      <c r="D130" s="19"/>
    </row>
    <row r="131" spans="3:4">
      <c r="C131" s="19"/>
      <c r="D131" s="19"/>
    </row>
    <row r="132" spans="3:4">
      <c r="C132" s="19"/>
      <c r="D132" s="19"/>
    </row>
    <row r="133" spans="3:4">
      <c r="C133" s="19"/>
      <c r="D133" s="19"/>
    </row>
    <row r="134" spans="3:4">
      <c r="C134" s="19"/>
      <c r="D134" s="19"/>
    </row>
    <row r="135" spans="3:4">
      <c r="C135" s="19"/>
      <c r="D135" s="19"/>
    </row>
    <row r="136" spans="3:4">
      <c r="C136" s="19"/>
      <c r="D136" s="19"/>
    </row>
    <row r="137" spans="3:4">
      <c r="C137" s="19"/>
      <c r="D137" s="19"/>
    </row>
    <row r="138" spans="3:4">
      <c r="C138" s="19"/>
      <c r="D138" s="19"/>
    </row>
    <row r="139" spans="3:4">
      <c r="C139" s="19"/>
      <c r="D139" s="19"/>
    </row>
    <row r="140" spans="3:4">
      <c r="C140" s="19"/>
      <c r="D140" s="19"/>
    </row>
    <row r="141" spans="3:4">
      <c r="C141" s="19"/>
      <c r="D141" s="19"/>
    </row>
    <row r="142" spans="3:4">
      <c r="C142" s="19"/>
      <c r="D142" s="19"/>
    </row>
    <row r="143" spans="3:4">
      <c r="C143" s="19"/>
      <c r="D143" s="19"/>
    </row>
    <row r="144" spans="3:4">
      <c r="C144" s="19"/>
      <c r="D144" s="19"/>
    </row>
    <row r="145" spans="3:4">
      <c r="C145" s="19"/>
      <c r="D145" s="19"/>
    </row>
    <row r="146" spans="3:4">
      <c r="C146" s="19"/>
      <c r="D146" s="19"/>
    </row>
    <row r="147" spans="3:4">
      <c r="C147" s="19"/>
      <c r="D147" s="19"/>
    </row>
    <row r="148" spans="3:4">
      <c r="C148" s="19"/>
      <c r="D148" s="19"/>
    </row>
    <row r="149" spans="3:4">
      <c r="C149" s="19"/>
      <c r="D149" s="19"/>
    </row>
    <row r="150" spans="3:4">
      <c r="C150" s="19"/>
      <c r="D150" s="19"/>
    </row>
    <row r="151" spans="3:4">
      <c r="C151" s="19"/>
      <c r="D151" s="19"/>
    </row>
    <row r="152" spans="3:4">
      <c r="C152" s="19"/>
      <c r="D152" s="19"/>
    </row>
    <row r="153" spans="3:4">
      <c r="C153" s="19"/>
      <c r="D153" s="19"/>
    </row>
    <row r="154" spans="3:4">
      <c r="C154" s="19"/>
      <c r="D154" s="19"/>
    </row>
    <row r="155" spans="3:4">
      <c r="C155" s="19"/>
      <c r="D155" s="19"/>
    </row>
    <row r="156" spans="3:4">
      <c r="C156" s="19"/>
      <c r="D156" s="19"/>
    </row>
    <row r="157" spans="3:4">
      <c r="C157" s="19"/>
      <c r="D157" s="19"/>
    </row>
    <row r="158" spans="3:4">
      <c r="C158" s="19"/>
      <c r="D158" s="19"/>
    </row>
    <row r="159" spans="3:4">
      <c r="C159" s="19"/>
      <c r="D159" s="19"/>
    </row>
    <row r="160" spans="3:4">
      <c r="C160" s="19"/>
      <c r="D160" s="19"/>
    </row>
    <row r="161" spans="3:4">
      <c r="C161" s="19"/>
      <c r="D161" s="19"/>
    </row>
    <row r="162" spans="3:4">
      <c r="C162" s="19"/>
      <c r="D162" s="19"/>
    </row>
    <row r="163" spans="3:4">
      <c r="C163" s="19"/>
      <c r="D163" s="19"/>
    </row>
    <row r="164" spans="3:4">
      <c r="C164" s="19"/>
      <c r="D164" s="19"/>
    </row>
    <row r="165" spans="3:4">
      <c r="C165" s="19"/>
      <c r="D165" s="19"/>
    </row>
    <row r="166" spans="3:4">
      <c r="C166" s="19"/>
      <c r="D166" s="19"/>
    </row>
    <row r="167" spans="3:4">
      <c r="C167" s="19"/>
      <c r="D167" s="19"/>
    </row>
    <row r="168" spans="3:4">
      <c r="C168" s="19"/>
      <c r="D168" s="19"/>
    </row>
    <row r="169" spans="3:4">
      <c r="C169" s="19"/>
      <c r="D169" s="19"/>
    </row>
    <row r="170" spans="3:4">
      <c r="C170" s="19"/>
      <c r="D170" s="19"/>
    </row>
    <row r="171" spans="3:4">
      <c r="C171" s="19"/>
      <c r="D171" s="19"/>
    </row>
    <row r="172" spans="3:4">
      <c r="C172" s="19"/>
      <c r="D172" s="19"/>
    </row>
    <row r="173" spans="3:4">
      <c r="C173" s="19"/>
      <c r="D173" s="19"/>
    </row>
    <row r="174" spans="3:4">
      <c r="C174" s="19"/>
      <c r="D174" s="19"/>
    </row>
    <row r="175" spans="3:4">
      <c r="C175" s="19"/>
      <c r="D175" s="19"/>
    </row>
    <row r="176" spans="3:4">
      <c r="C176" s="19"/>
      <c r="D176" s="19"/>
    </row>
    <row r="177" spans="3:4">
      <c r="C177" s="19"/>
      <c r="D177" s="19"/>
    </row>
    <row r="178" spans="3:4">
      <c r="C178" s="19"/>
      <c r="D178" s="19"/>
    </row>
    <row r="179" spans="3:4">
      <c r="C179" s="19"/>
      <c r="D179" s="19"/>
    </row>
    <row r="180" spans="3:4">
      <c r="C180" s="19"/>
      <c r="D180" s="19"/>
    </row>
    <row r="181" spans="3:4">
      <c r="C181" s="19"/>
      <c r="D181" s="19"/>
    </row>
    <row r="182" spans="3:4">
      <c r="C182" s="19"/>
      <c r="D182" s="19"/>
    </row>
    <row r="183" spans="3:4">
      <c r="C183" s="19"/>
      <c r="D183" s="19"/>
    </row>
    <row r="184" spans="3:4">
      <c r="C184" s="19"/>
      <c r="D184" s="19"/>
    </row>
    <row r="185" spans="3:4">
      <c r="C185" s="19"/>
      <c r="D185" s="19"/>
    </row>
    <row r="186" spans="3:4">
      <c r="C186" s="19"/>
      <c r="D186" s="19"/>
    </row>
    <row r="187" spans="3:4">
      <c r="C187" s="19"/>
      <c r="D187" s="19"/>
    </row>
    <row r="188" spans="3:4">
      <c r="C188" s="19"/>
      <c r="D188" s="19"/>
    </row>
    <row r="189" spans="3:4">
      <c r="C189" s="19"/>
      <c r="D189" s="19"/>
    </row>
    <row r="190" spans="3:4">
      <c r="C190" s="19"/>
      <c r="D190" s="19"/>
    </row>
    <row r="191" spans="3:4">
      <c r="C191" s="19"/>
      <c r="D191" s="19"/>
    </row>
    <row r="192" spans="3:4">
      <c r="C192" s="19"/>
      <c r="D192" s="19"/>
    </row>
    <row r="193" spans="3:4">
      <c r="C193" s="19"/>
      <c r="D193" s="19"/>
    </row>
    <row r="194" spans="3:4">
      <c r="C194" s="19"/>
      <c r="D194" s="19"/>
    </row>
    <row r="195" spans="3:4">
      <c r="C195" s="19"/>
      <c r="D195" s="19"/>
    </row>
    <row r="196" spans="3:4">
      <c r="C196" s="19"/>
      <c r="D196" s="19"/>
    </row>
    <row r="197" spans="3:4">
      <c r="C197" s="19"/>
      <c r="D197" s="19"/>
    </row>
    <row r="198" spans="3:4">
      <c r="C198" s="19"/>
      <c r="D198" s="19"/>
    </row>
    <row r="199" spans="3:4">
      <c r="C199" s="19"/>
      <c r="D199" s="19"/>
    </row>
    <row r="200" spans="3:4">
      <c r="C200" s="19"/>
      <c r="D200" s="19"/>
    </row>
    <row r="201" spans="3:4">
      <c r="C201" s="19"/>
      <c r="D201" s="19"/>
    </row>
    <row r="202" spans="3:4">
      <c r="C202" s="19"/>
      <c r="D202" s="19"/>
    </row>
    <row r="203" spans="3:4">
      <c r="C203" s="19"/>
      <c r="D203" s="19"/>
    </row>
    <row r="204" spans="3:4">
      <c r="C204" s="19"/>
      <c r="D204" s="19"/>
    </row>
    <row r="205" spans="3:4">
      <c r="C205" s="19"/>
      <c r="D205" s="19"/>
    </row>
    <row r="206" spans="3:4">
      <c r="C206" s="19"/>
      <c r="D206" s="19"/>
    </row>
    <row r="207" spans="3:4">
      <c r="C207" s="19"/>
      <c r="D207" s="19"/>
    </row>
    <row r="208" spans="3:4">
      <c r="C208" s="19"/>
      <c r="D208" s="19"/>
    </row>
    <row r="209" spans="3:4">
      <c r="C209" s="19"/>
      <c r="D209" s="19"/>
    </row>
    <row r="210" spans="3:4">
      <c r="C210" s="19"/>
      <c r="D210" s="19"/>
    </row>
    <row r="211" spans="3:4">
      <c r="C211" s="19"/>
      <c r="D211" s="19"/>
    </row>
    <row r="212" spans="3:4">
      <c r="C212" s="19"/>
      <c r="D212" s="19"/>
    </row>
    <row r="213" spans="3:4">
      <c r="C213" s="19"/>
      <c r="D213" s="19"/>
    </row>
    <row r="214" spans="3:4">
      <c r="C214" s="19"/>
      <c r="D214" s="19"/>
    </row>
    <row r="215" spans="3:4">
      <c r="C215" s="19"/>
      <c r="D215" s="19"/>
    </row>
    <row r="216" spans="3:4">
      <c r="C216" s="19"/>
      <c r="D216" s="19"/>
    </row>
    <row r="217" spans="3:4">
      <c r="C217" s="19"/>
      <c r="D217" s="19"/>
    </row>
    <row r="218" spans="3:4">
      <c r="C218" s="19"/>
      <c r="D218" s="19"/>
    </row>
    <row r="219" spans="3:4">
      <c r="C219" s="19"/>
      <c r="D219" s="19"/>
    </row>
    <row r="220" spans="3:4">
      <c r="C220" s="19"/>
      <c r="D220" s="19"/>
    </row>
    <row r="221" spans="3:4">
      <c r="C221" s="19"/>
      <c r="D221" s="19"/>
    </row>
    <row r="222" spans="3:4">
      <c r="C222" s="19"/>
      <c r="D222" s="19"/>
    </row>
    <row r="223" spans="3:4">
      <c r="C223" s="19"/>
      <c r="D223" s="19"/>
    </row>
    <row r="224" spans="3:4">
      <c r="C224" s="19"/>
      <c r="D224" s="19"/>
    </row>
    <row r="225" spans="3:4">
      <c r="C225" s="19"/>
      <c r="D225" s="19"/>
    </row>
    <row r="226" spans="3:4">
      <c r="C226" s="19"/>
      <c r="D226" s="19"/>
    </row>
    <row r="227" spans="3:4">
      <c r="C227" s="19"/>
      <c r="D227" s="19"/>
    </row>
    <row r="228" spans="3:4">
      <c r="C228" s="19"/>
      <c r="D228" s="19"/>
    </row>
    <row r="229" spans="3:4">
      <c r="C229" s="19"/>
      <c r="D229" s="19"/>
    </row>
    <row r="230" spans="3:4">
      <c r="C230" s="19"/>
      <c r="D230" s="19"/>
    </row>
    <row r="231" spans="3:4">
      <c r="C231" s="19"/>
      <c r="D231" s="19"/>
    </row>
    <row r="232" spans="3:4">
      <c r="C232" s="19"/>
      <c r="D232" s="19"/>
    </row>
    <row r="233" spans="3:4">
      <c r="C233" s="19"/>
      <c r="D233" s="19"/>
    </row>
    <row r="234" spans="3:4">
      <c r="C234" s="19"/>
      <c r="D234" s="19"/>
    </row>
    <row r="235" spans="3:4">
      <c r="C235" s="19"/>
      <c r="D235" s="19"/>
    </row>
    <row r="236" spans="3:4">
      <c r="C236" s="19"/>
      <c r="D236" s="19"/>
    </row>
    <row r="237" spans="3:4">
      <c r="C237" s="19"/>
      <c r="D237" s="19"/>
    </row>
    <row r="238" spans="3:4">
      <c r="C238" s="19"/>
      <c r="D238" s="19"/>
    </row>
    <row r="239" spans="3:4">
      <c r="C239" s="19"/>
      <c r="D239" s="19"/>
    </row>
    <row r="240" spans="3:4">
      <c r="C240" s="19"/>
      <c r="D240" s="19"/>
    </row>
    <row r="241" spans="3:4">
      <c r="C241" s="19"/>
      <c r="D241" s="19"/>
    </row>
    <row r="242" spans="3:4">
      <c r="C242" s="19"/>
      <c r="D242" s="19"/>
    </row>
    <row r="243" spans="3:4">
      <c r="C243" s="19"/>
      <c r="D243" s="19"/>
    </row>
    <row r="244" spans="3:4">
      <c r="C244" s="19"/>
      <c r="D244" s="19"/>
    </row>
    <row r="245" spans="3:4">
      <c r="C245" s="19"/>
      <c r="D245" s="19"/>
    </row>
    <row r="246" spans="3:4">
      <c r="C246" s="19"/>
      <c r="D246" s="19"/>
    </row>
    <row r="247" spans="3:4">
      <c r="C247" s="19"/>
      <c r="D247" s="19"/>
    </row>
    <row r="248" spans="3:4">
      <c r="C248" s="19"/>
      <c r="D248" s="19"/>
    </row>
    <row r="249" spans="3:4">
      <c r="C249" s="19"/>
      <c r="D249" s="19"/>
    </row>
    <row r="250" spans="3:4">
      <c r="C250" s="19"/>
      <c r="D250" s="19"/>
    </row>
    <row r="251" spans="3:4">
      <c r="C251" s="19"/>
      <c r="D251" s="19"/>
    </row>
    <row r="252" spans="3:4">
      <c r="C252" s="19"/>
      <c r="D252" s="19"/>
    </row>
    <row r="253" spans="3:4">
      <c r="C253" s="19"/>
      <c r="D253" s="19"/>
    </row>
    <row r="254" spans="3:4">
      <c r="C254" s="19"/>
      <c r="D254" s="19"/>
    </row>
    <row r="255" spans="3:4">
      <c r="C255" s="19"/>
      <c r="D255" s="19"/>
    </row>
    <row r="256" spans="3:4">
      <c r="C256" s="19"/>
      <c r="D256" s="19"/>
    </row>
    <row r="257" spans="3:4">
      <c r="C257" s="19"/>
      <c r="D257" s="19"/>
    </row>
    <row r="258" spans="3:4">
      <c r="C258" s="19"/>
      <c r="D258" s="19"/>
    </row>
    <row r="259" spans="3:4">
      <c r="C259" s="19"/>
      <c r="D259" s="19"/>
    </row>
    <row r="260" spans="3:4">
      <c r="C260" s="19"/>
      <c r="D260" s="19"/>
    </row>
    <row r="261" spans="3:4">
      <c r="C261" s="19"/>
      <c r="D261" s="19"/>
    </row>
    <row r="262" spans="3:4">
      <c r="C262" s="19"/>
      <c r="D262" s="19"/>
    </row>
    <row r="263" spans="3:4">
      <c r="C263" s="19"/>
      <c r="D263" s="19"/>
    </row>
    <row r="264" spans="3:4">
      <c r="C264" s="19"/>
      <c r="D264" s="19"/>
    </row>
    <row r="265" spans="3:4">
      <c r="C265" s="19"/>
      <c r="D265" s="19"/>
    </row>
    <row r="266" spans="3:4">
      <c r="C266" s="19"/>
      <c r="D266" s="19"/>
    </row>
    <row r="267" spans="3:4">
      <c r="C267" s="19"/>
      <c r="D267" s="19"/>
    </row>
    <row r="268" spans="3:4">
      <c r="C268" s="19"/>
      <c r="D268" s="19"/>
    </row>
    <row r="269" spans="3:4">
      <c r="C269" s="19"/>
      <c r="D269" s="19"/>
    </row>
    <row r="270" spans="3:4">
      <c r="C270" s="19"/>
      <c r="D270" s="19"/>
    </row>
    <row r="271" spans="3:4">
      <c r="C271" s="19"/>
      <c r="D271" s="19"/>
    </row>
    <row r="272" spans="3:4">
      <c r="C272" s="19"/>
      <c r="D272" s="19"/>
    </row>
    <row r="273" spans="3:4">
      <c r="C273" s="19"/>
      <c r="D273" s="19"/>
    </row>
    <row r="274" spans="3:4">
      <c r="C274" s="19"/>
      <c r="D274" s="19"/>
    </row>
    <row r="275" spans="3:4">
      <c r="C275" s="19"/>
      <c r="D275" s="19"/>
    </row>
    <row r="276" spans="3:4">
      <c r="C276" s="19"/>
      <c r="D276" s="19"/>
    </row>
    <row r="277" spans="3:4">
      <c r="C277" s="19"/>
      <c r="D277" s="19"/>
    </row>
    <row r="278" spans="3:4">
      <c r="C278" s="19"/>
      <c r="D278" s="19"/>
    </row>
    <row r="279" spans="3:4">
      <c r="C279" s="19"/>
      <c r="D279" s="19"/>
    </row>
    <row r="280" spans="3:4">
      <c r="C280" s="19"/>
      <c r="D280" s="19"/>
    </row>
    <row r="281" spans="3:4">
      <c r="C281" s="19"/>
      <c r="D281" s="19"/>
    </row>
    <row r="282" spans="3:4">
      <c r="C282" s="19"/>
      <c r="D282" s="19"/>
    </row>
    <row r="283" spans="3:4">
      <c r="C283" s="19"/>
      <c r="D283" s="19"/>
    </row>
    <row r="284" spans="3:4">
      <c r="C284" s="19"/>
      <c r="D284" s="19"/>
    </row>
    <row r="285" spans="3:4">
      <c r="C285" s="19"/>
      <c r="D285" s="19"/>
    </row>
    <row r="286" spans="3:4">
      <c r="C286" s="19"/>
      <c r="D286" s="19"/>
    </row>
    <row r="287" spans="3:4">
      <c r="C287" s="19"/>
      <c r="D287" s="19"/>
    </row>
    <row r="288" spans="3:4">
      <c r="C288" s="19"/>
      <c r="D288" s="19"/>
    </row>
    <row r="289" spans="3:4">
      <c r="C289" s="19"/>
      <c r="D289" s="19"/>
    </row>
    <row r="290" spans="3:4">
      <c r="C290" s="19"/>
      <c r="D290" s="19"/>
    </row>
    <row r="291" spans="3:4">
      <c r="C291" s="19"/>
      <c r="D291" s="19"/>
    </row>
    <row r="292" spans="3:4">
      <c r="C292" s="19"/>
      <c r="D292" s="19"/>
    </row>
    <row r="293" spans="3:4">
      <c r="C293" s="19"/>
      <c r="D293" s="19"/>
    </row>
    <row r="294" spans="3:4">
      <c r="C294" s="19"/>
      <c r="D294" s="19"/>
    </row>
    <row r="295" spans="3:4">
      <c r="C295" s="19"/>
      <c r="D295" s="19"/>
    </row>
    <row r="296" spans="3:4">
      <c r="C296" s="19"/>
      <c r="D296" s="19"/>
    </row>
    <row r="297" spans="3:4">
      <c r="C297" s="19"/>
      <c r="D297" s="19"/>
    </row>
    <row r="298" spans="3:4">
      <c r="C298" s="19"/>
      <c r="D298" s="19"/>
    </row>
    <row r="299" spans="3:4">
      <c r="C299" s="19"/>
      <c r="D299" s="19"/>
    </row>
    <row r="300" spans="3:4">
      <c r="C300" s="19"/>
      <c r="D300" s="19"/>
    </row>
    <row r="301" spans="3:4">
      <c r="C301" s="19"/>
      <c r="D301" s="19"/>
    </row>
    <row r="302" spans="3:4">
      <c r="C302" s="19"/>
      <c r="D302" s="19"/>
    </row>
    <row r="303" spans="3:4">
      <c r="C303" s="19"/>
      <c r="D303" s="19"/>
    </row>
    <row r="304" spans="3:4">
      <c r="C304" s="19"/>
      <c r="D304" s="19"/>
    </row>
    <row r="305" spans="3:4">
      <c r="C305" s="19"/>
      <c r="D305" s="19"/>
    </row>
    <row r="306" spans="3:4">
      <c r="C306" s="19"/>
      <c r="D306" s="19"/>
    </row>
    <row r="307" spans="3:4">
      <c r="C307" s="19"/>
      <c r="D307" s="19"/>
    </row>
    <row r="308" spans="3:4">
      <c r="C308" s="19"/>
      <c r="D308" s="19"/>
    </row>
    <row r="309" spans="3:4">
      <c r="C309" s="19"/>
      <c r="D309" s="19"/>
    </row>
    <row r="310" spans="3:4">
      <c r="C310" s="19"/>
      <c r="D310" s="19"/>
    </row>
    <row r="311" spans="3:4">
      <c r="C311" s="19"/>
      <c r="D311" s="19"/>
    </row>
    <row r="312" spans="3:4">
      <c r="C312" s="19"/>
      <c r="D312" s="19"/>
    </row>
    <row r="313" spans="3:4">
      <c r="C313" s="19"/>
      <c r="D313" s="19"/>
    </row>
    <row r="314" spans="3:4">
      <c r="C314" s="19"/>
      <c r="D314" s="19"/>
    </row>
    <row r="315" spans="3:4">
      <c r="C315" s="19"/>
      <c r="D315" s="19"/>
    </row>
    <row r="316" spans="3:4">
      <c r="C316" s="19"/>
      <c r="D316" s="19"/>
    </row>
    <row r="317" spans="3:4">
      <c r="C317" s="19"/>
      <c r="D317" s="19"/>
    </row>
    <row r="318" spans="3:4">
      <c r="C318" s="19"/>
      <c r="D318" s="19"/>
    </row>
    <row r="319" spans="3:4">
      <c r="C319" s="19"/>
      <c r="D319" s="19"/>
    </row>
    <row r="320" spans="3:4">
      <c r="C320" s="19"/>
      <c r="D320" s="19"/>
    </row>
    <row r="321" spans="3:4">
      <c r="C321" s="19"/>
      <c r="D321" s="19"/>
    </row>
    <row r="322" spans="3:4">
      <c r="C322" s="19"/>
      <c r="D322" s="19"/>
    </row>
    <row r="323" spans="3:4">
      <c r="C323" s="19"/>
      <c r="D323" s="19"/>
    </row>
    <row r="324" spans="3:4">
      <c r="C324" s="19"/>
      <c r="D324" s="19"/>
    </row>
    <row r="325" spans="3:4">
      <c r="C325" s="19"/>
      <c r="D325" s="19"/>
    </row>
    <row r="326" spans="3:4">
      <c r="C326" s="19"/>
      <c r="D326" s="19"/>
    </row>
    <row r="327" spans="3:4">
      <c r="C327" s="19"/>
      <c r="D327" s="19"/>
    </row>
    <row r="328" spans="3:4">
      <c r="C328" s="19"/>
      <c r="D328" s="19"/>
    </row>
    <row r="329" spans="3:4">
      <c r="C329" s="19"/>
      <c r="D329" s="19"/>
    </row>
    <row r="330" spans="3:4">
      <c r="C330" s="19"/>
      <c r="D330" s="19"/>
    </row>
    <row r="331" spans="3:4">
      <c r="C331" s="19"/>
      <c r="D331" s="19"/>
    </row>
    <row r="332" spans="3:4">
      <c r="C332" s="19"/>
      <c r="D332" s="19"/>
    </row>
    <row r="333" spans="3:4">
      <c r="C333" s="19"/>
      <c r="D333" s="19"/>
    </row>
    <row r="334" spans="3:4">
      <c r="C334" s="19"/>
      <c r="D334" s="19"/>
    </row>
    <row r="335" spans="3:4">
      <c r="C335" s="19"/>
      <c r="D335" s="19"/>
    </row>
    <row r="336" spans="3:4">
      <c r="C336" s="19"/>
      <c r="D336" s="19"/>
    </row>
    <row r="337" spans="3:4">
      <c r="C337" s="19"/>
      <c r="D337" s="19"/>
    </row>
    <row r="338" spans="3:4">
      <c r="C338" s="19"/>
      <c r="D338" s="19"/>
    </row>
    <row r="339" spans="3:4">
      <c r="C339" s="19"/>
      <c r="D339" s="19"/>
    </row>
    <row r="340" spans="3:4">
      <c r="C340" s="19"/>
      <c r="D340" s="19"/>
    </row>
    <row r="341" spans="3:4">
      <c r="C341" s="19"/>
      <c r="D341" s="19"/>
    </row>
    <row r="342" spans="3:4">
      <c r="C342" s="19"/>
      <c r="D342" s="19"/>
    </row>
    <row r="343" spans="3:4">
      <c r="C343" s="19"/>
      <c r="D343" s="19"/>
    </row>
    <row r="344" spans="3:4">
      <c r="C344" s="19"/>
      <c r="D344" s="19"/>
    </row>
    <row r="345" spans="3:4">
      <c r="C345" s="19"/>
      <c r="D345" s="19"/>
    </row>
    <row r="346" spans="3:4">
      <c r="C346" s="19"/>
      <c r="D346" s="19"/>
    </row>
    <row r="347" spans="3:4">
      <c r="C347" s="19"/>
      <c r="D347" s="19"/>
    </row>
    <row r="348" spans="3:4">
      <c r="C348" s="19"/>
      <c r="D348" s="19"/>
    </row>
    <row r="349" spans="3:4">
      <c r="C349" s="19"/>
      <c r="D349" s="19"/>
    </row>
    <row r="350" spans="3:4">
      <c r="C350" s="19"/>
      <c r="D350" s="19"/>
    </row>
    <row r="351" spans="3:4">
      <c r="C351" s="19"/>
      <c r="D351" s="19"/>
    </row>
    <row r="352" spans="3:4">
      <c r="C352" s="19"/>
      <c r="D352" s="19"/>
    </row>
    <row r="353" spans="3:4">
      <c r="C353" s="19"/>
      <c r="D353" s="19"/>
    </row>
    <row r="354" spans="3:4">
      <c r="C354" s="19"/>
      <c r="D354" s="19"/>
    </row>
    <row r="355" spans="3:4">
      <c r="C355" s="19"/>
      <c r="D355" s="19"/>
    </row>
    <row r="356" spans="3:4">
      <c r="C356" s="19"/>
      <c r="D356" s="19"/>
    </row>
    <row r="357" spans="3:4">
      <c r="C357" s="19"/>
      <c r="D357" s="19"/>
    </row>
    <row r="358" spans="3:4">
      <c r="C358" s="19"/>
      <c r="D358" s="19"/>
    </row>
    <row r="359" spans="3:4">
      <c r="C359" s="19"/>
      <c r="D359" s="19"/>
    </row>
    <row r="360" spans="3:4">
      <c r="C360" s="19"/>
      <c r="D360" s="19"/>
    </row>
    <row r="361" spans="3:4">
      <c r="C361" s="19"/>
      <c r="D361" s="19"/>
    </row>
    <row r="362" spans="3:4">
      <c r="C362" s="19"/>
      <c r="D362" s="19"/>
    </row>
    <row r="363" spans="3:4">
      <c r="C363" s="19"/>
      <c r="D363" s="19"/>
    </row>
    <row r="364" spans="3:4">
      <c r="C364" s="19"/>
      <c r="D364" s="19"/>
    </row>
    <row r="365" spans="3:4">
      <c r="C365" s="19"/>
      <c r="D365" s="19"/>
    </row>
    <row r="366" spans="3:4">
      <c r="C366" s="19"/>
      <c r="D366" s="19"/>
    </row>
    <row r="367" spans="3:4">
      <c r="C367" s="19"/>
      <c r="D367" s="19"/>
    </row>
    <row r="368" spans="3:4">
      <c r="C368" s="19"/>
      <c r="D368" s="19"/>
    </row>
    <row r="369" spans="3:4">
      <c r="C369" s="19"/>
      <c r="D369" s="19"/>
    </row>
    <row r="370" spans="3:4">
      <c r="C370" s="19"/>
      <c r="D370" s="19"/>
    </row>
    <row r="371" spans="3:4">
      <c r="C371" s="19"/>
      <c r="D371" s="19"/>
    </row>
    <row r="372" spans="3:4">
      <c r="C372" s="19"/>
      <c r="D372" s="19"/>
    </row>
    <row r="373" spans="3:4">
      <c r="C373" s="19"/>
      <c r="D373" s="19"/>
    </row>
    <row r="374" spans="3:4">
      <c r="C374" s="19"/>
      <c r="D374" s="19"/>
    </row>
    <row r="375" spans="3:4">
      <c r="C375" s="19"/>
      <c r="D375" s="19"/>
    </row>
    <row r="376" spans="3:4">
      <c r="C376" s="19"/>
      <c r="D376" s="19"/>
    </row>
    <row r="377" spans="3:4">
      <c r="C377" s="19"/>
      <c r="D377" s="19"/>
    </row>
    <row r="378" spans="3:4">
      <c r="C378" s="19"/>
      <c r="D378" s="19"/>
    </row>
    <row r="379" spans="3:4">
      <c r="C379" s="19"/>
      <c r="D379" s="19"/>
    </row>
    <row r="380" spans="3:4">
      <c r="C380" s="19"/>
      <c r="D380" s="19"/>
    </row>
    <row r="381" spans="3:4">
      <c r="C381" s="19"/>
      <c r="D381" s="19"/>
    </row>
    <row r="382" spans="3:4">
      <c r="C382" s="19"/>
      <c r="D382" s="19"/>
    </row>
    <row r="383" spans="3:4">
      <c r="C383" s="19"/>
      <c r="D383" s="19"/>
    </row>
    <row r="384" spans="3:4">
      <c r="C384" s="19"/>
      <c r="D384" s="19"/>
    </row>
    <row r="385" spans="3:4">
      <c r="C385" s="19"/>
      <c r="D385" s="19"/>
    </row>
    <row r="386" spans="3:4">
      <c r="C386" s="19"/>
      <c r="D386" s="19"/>
    </row>
    <row r="387" spans="3:4">
      <c r="C387" s="19"/>
      <c r="D387" s="19"/>
    </row>
    <row r="388" spans="3:4">
      <c r="C388" s="19"/>
      <c r="D388" s="19"/>
    </row>
    <row r="389" spans="3:4">
      <c r="C389" s="19"/>
      <c r="D389" s="19"/>
    </row>
    <row r="390" spans="3:4">
      <c r="C390" s="19"/>
      <c r="D390" s="19"/>
    </row>
    <row r="391" spans="3:4">
      <c r="C391" s="19"/>
      <c r="D391" s="19"/>
    </row>
    <row r="392" spans="3:4">
      <c r="C392" s="19"/>
      <c r="D392" s="19"/>
    </row>
    <row r="393" spans="3:4">
      <c r="C393" s="19"/>
      <c r="D393" s="19"/>
    </row>
    <row r="394" spans="3:4">
      <c r="C394" s="19"/>
      <c r="D394" s="19"/>
    </row>
    <row r="395" spans="3:4">
      <c r="C395" s="19"/>
      <c r="D395" s="19"/>
    </row>
    <row r="396" spans="3:4">
      <c r="C396" s="19"/>
      <c r="D396" s="19"/>
    </row>
    <row r="397" spans="3:4">
      <c r="C397" s="19"/>
      <c r="D397" s="19"/>
    </row>
    <row r="398" spans="3:4">
      <c r="C398" s="19"/>
      <c r="D398" s="19"/>
    </row>
    <row r="399" spans="3:4">
      <c r="C399" s="19"/>
      <c r="D399" s="19"/>
    </row>
    <row r="400" spans="3:4">
      <c r="C400" s="19"/>
      <c r="D400" s="19"/>
    </row>
    <row r="401" spans="3:4">
      <c r="C401" s="19"/>
      <c r="D401" s="19"/>
    </row>
    <row r="402" spans="3:4">
      <c r="C402" s="19"/>
      <c r="D402" s="19"/>
    </row>
    <row r="403" spans="3:4">
      <c r="C403" s="19"/>
      <c r="D403" s="19"/>
    </row>
    <row r="404" spans="3:4">
      <c r="C404" s="19"/>
      <c r="D404" s="19"/>
    </row>
    <row r="405" spans="3:4">
      <c r="C405" s="19"/>
      <c r="D405" s="19"/>
    </row>
    <row r="406" spans="3:4">
      <c r="C406" s="19"/>
      <c r="D406" s="19"/>
    </row>
    <row r="407" spans="3:4">
      <c r="C407" s="19"/>
      <c r="D407" s="19"/>
    </row>
    <row r="408" spans="3:4">
      <c r="C408" s="19"/>
      <c r="D408" s="19"/>
    </row>
    <row r="409" spans="3:4">
      <c r="C409" s="19"/>
      <c r="D409" s="19"/>
    </row>
    <row r="410" spans="3:4">
      <c r="C410" s="19"/>
      <c r="D410" s="19"/>
    </row>
    <row r="411" spans="3:4">
      <c r="C411" s="19"/>
      <c r="D411" s="19"/>
    </row>
    <row r="412" spans="3:4">
      <c r="C412" s="19"/>
      <c r="D412" s="19"/>
    </row>
    <row r="413" spans="3:4">
      <c r="C413" s="19"/>
      <c r="D413" s="19"/>
    </row>
    <row r="414" spans="3:4">
      <c r="C414" s="19"/>
      <c r="D414" s="19"/>
    </row>
    <row r="415" spans="3:4">
      <c r="C415" s="19"/>
      <c r="D415" s="19"/>
    </row>
    <row r="416" spans="3:4">
      <c r="C416" s="19"/>
      <c r="D416" s="19"/>
    </row>
    <row r="417" spans="3:4">
      <c r="C417" s="19"/>
      <c r="D417" s="19"/>
    </row>
    <row r="418" spans="3:4">
      <c r="C418" s="19"/>
      <c r="D418" s="19"/>
    </row>
    <row r="419" spans="3:4">
      <c r="C419" s="19"/>
      <c r="D419" s="19"/>
    </row>
    <row r="420" spans="3:4">
      <c r="C420" s="19"/>
      <c r="D420" s="19"/>
    </row>
    <row r="421" spans="3:4">
      <c r="C421" s="19"/>
      <c r="D421" s="19"/>
    </row>
    <row r="422" spans="3:4">
      <c r="C422" s="19"/>
      <c r="D422" s="19"/>
    </row>
    <row r="423" spans="3:4">
      <c r="C423" s="19"/>
      <c r="D423" s="19"/>
    </row>
    <row r="424" spans="3:4">
      <c r="C424" s="19"/>
      <c r="D424" s="19"/>
    </row>
    <row r="425" spans="3:4">
      <c r="C425" s="19"/>
      <c r="D425" s="19"/>
    </row>
    <row r="426" spans="3:4">
      <c r="C426" s="19"/>
      <c r="D426" s="19"/>
    </row>
    <row r="427" spans="3:4">
      <c r="C427" s="19"/>
      <c r="D427" s="19"/>
    </row>
    <row r="428" spans="3:4">
      <c r="C428" s="19"/>
      <c r="D428" s="19"/>
    </row>
    <row r="429" spans="3:4">
      <c r="C429" s="19"/>
      <c r="D429" s="19"/>
    </row>
    <row r="430" spans="3:4">
      <c r="C430" s="19"/>
      <c r="D430" s="19"/>
    </row>
    <row r="431" spans="3:4">
      <c r="C431" s="19"/>
      <c r="D431" s="19"/>
    </row>
    <row r="432" spans="3:4">
      <c r="C432" s="19"/>
      <c r="D432" s="19"/>
    </row>
    <row r="433" spans="3:4">
      <c r="C433" s="19"/>
      <c r="D433" s="19"/>
    </row>
    <row r="434" spans="3:4">
      <c r="C434" s="19"/>
      <c r="D434" s="19"/>
    </row>
    <row r="435" spans="3:4">
      <c r="C435" s="19"/>
      <c r="D435" s="19"/>
    </row>
    <row r="436" spans="3:4">
      <c r="C436" s="19"/>
      <c r="D436" s="19"/>
    </row>
    <row r="437" spans="3:4">
      <c r="C437" s="19"/>
      <c r="D437" s="19"/>
    </row>
    <row r="438" spans="3:4">
      <c r="C438" s="19"/>
      <c r="D438" s="19"/>
    </row>
    <row r="439" spans="3:4">
      <c r="C439" s="19"/>
      <c r="D439" s="19"/>
    </row>
    <row r="440" spans="3:4">
      <c r="C440" s="19"/>
      <c r="D440" s="19"/>
    </row>
    <row r="441" spans="3:4">
      <c r="C441" s="19"/>
      <c r="D441" s="19"/>
    </row>
    <row r="442" spans="3:4">
      <c r="C442" s="19"/>
      <c r="D442" s="19"/>
    </row>
    <row r="443" spans="3:4">
      <c r="C443" s="19"/>
      <c r="D443" s="19"/>
    </row>
    <row r="444" spans="3:4">
      <c r="C444" s="19"/>
      <c r="D444" s="19"/>
    </row>
    <row r="445" spans="3:4">
      <c r="C445" s="19"/>
      <c r="D445" s="19"/>
    </row>
    <row r="446" spans="3:4">
      <c r="C446" s="19"/>
      <c r="D446" s="19"/>
    </row>
    <row r="447" spans="3:4">
      <c r="C447" s="19"/>
      <c r="D447" s="19"/>
    </row>
    <row r="448" spans="3:4">
      <c r="C448" s="19"/>
      <c r="D448" s="19"/>
    </row>
    <row r="449" spans="3:4">
      <c r="C449" s="19"/>
      <c r="D449" s="19"/>
    </row>
    <row r="450" spans="3:4">
      <c r="C450" s="19"/>
      <c r="D450" s="19"/>
    </row>
    <row r="451" spans="3:4">
      <c r="C451" s="19"/>
      <c r="D451" s="19"/>
    </row>
    <row r="452" spans="3:4">
      <c r="C452" s="19"/>
      <c r="D452" s="19"/>
    </row>
    <row r="453" spans="3:4">
      <c r="C453" s="19"/>
      <c r="D453" s="19"/>
    </row>
    <row r="454" spans="3:4">
      <c r="C454" s="19"/>
      <c r="D454" s="19"/>
    </row>
    <row r="455" spans="3:4">
      <c r="C455" s="19"/>
      <c r="D455" s="19"/>
    </row>
    <row r="456" spans="3:4">
      <c r="C456" s="19"/>
      <c r="D456" s="19"/>
    </row>
    <row r="457" spans="3:4">
      <c r="C457" s="19"/>
      <c r="D457" s="19"/>
    </row>
    <row r="458" spans="3:4">
      <c r="C458" s="19"/>
      <c r="D458" s="19"/>
    </row>
    <row r="459" spans="3:4">
      <c r="C459" s="19"/>
      <c r="D459" s="19"/>
    </row>
    <row r="460" spans="3:4">
      <c r="C460" s="19"/>
      <c r="D460" s="19"/>
    </row>
    <row r="461" spans="3:4">
      <c r="C461" s="19"/>
      <c r="D461" s="19"/>
    </row>
    <row r="462" spans="3:4">
      <c r="C462" s="19"/>
      <c r="D462" s="19"/>
    </row>
    <row r="463" spans="3:4">
      <c r="C463" s="19"/>
      <c r="D463" s="19"/>
    </row>
    <row r="464" spans="3:4">
      <c r="C464" s="19"/>
      <c r="D464" s="19"/>
    </row>
    <row r="465" spans="3:4">
      <c r="C465" s="19"/>
      <c r="D465" s="19"/>
    </row>
    <row r="466" spans="3:4">
      <c r="C466" s="19"/>
      <c r="D466" s="19"/>
    </row>
    <row r="467" spans="3:4">
      <c r="C467" s="19"/>
      <c r="D467" s="19"/>
    </row>
    <row r="468" spans="3:4">
      <c r="C468" s="19"/>
      <c r="D468" s="19"/>
    </row>
    <row r="469" spans="3:4">
      <c r="C469" s="19"/>
      <c r="D469" s="19"/>
    </row>
    <row r="470" spans="3:4">
      <c r="C470" s="19"/>
      <c r="D470" s="19"/>
    </row>
    <row r="471" spans="3:4">
      <c r="C471" s="19"/>
      <c r="D471" s="19"/>
    </row>
    <row r="472" spans="3:4">
      <c r="C472" s="19"/>
      <c r="D472" s="19"/>
    </row>
    <row r="473" spans="3:4">
      <c r="C473" s="19"/>
      <c r="D473" s="19"/>
    </row>
    <row r="474" spans="3:4">
      <c r="C474" s="19"/>
      <c r="D474" s="19"/>
    </row>
    <row r="475" spans="3:4">
      <c r="C475" s="19"/>
      <c r="D475" s="19"/>
    </row>
    <row r="476" spans="3:4">
      <c r="C476" s="19"/>
      <c r="D476" s="19"/>
    </row>
    <row r="477" spans="3:4">
      <c r="C477" s="19"/>
      <c r="D477" s="19"/>
    </row>
    <row r="478" spans="3:4">
      <c r="C478" s="19"/>
      <c r="D478" s="19"/>
    </row>
    <row r="479" spans="3:4">
      <c r="C479" s="19"/>
      <c r="D479" s="19"/>
    </row>
    <row r="480" spans="3:4">
      <c r="C480" s="19"/>
      <c r="D480" s="19"/>
    </row>
    <row r="481" spans="3:4">
      <c r="C481" s="19"/>
      <c r="D481" s="19"/>
    </row>
    <row r="482" spans="3:4">
      <c r="C482" s="19"/>
      <c r="D482" s="19"/>
    </row>
    <row r="483" spans="3:4">
      <c r="C483" s="19"/>
      <c r="D483" s="19"/>
    </row>
    <row r="484" spans="3:4">
      <c r="C484" s="19"/>
      <c r="D484" s="19"/>
    </row>
    <row r="485" spans="3:4">
      <c r="C485" s="19"/>
      <c r="D485" s="19"/>
    </row>
    <row r="486" spans="3:4">
      <c r="C486" s="19"/>
      <c r="D486" s="19"/>
    </row>
    <row r="487" spans="3:4">
      <c r="C487" s="19"/>
      <c r="D487" s="19"/>
    </row>
    <row r="488" spans="3:4">
      <c r="C488" s="19"/>
      <c r="D488" s="19"/>
    </row>
    <row r="489" spans="3:4">
      <c r="C489" s="19"/>
      <c r="D489" s="19"/>
    </row>
    <row r="490" spans="3:4">
      <c r="C490" s="19"/>
      <c r="D490" s="19"/>
    </row>
    <row r="491" spans="3:4">
      <c r="C491" s="19"/>
      <c r="D491" s="19"/>
    </row>
    <row r="492" spans="3:4">
      <c r="C492" s="19"/>
      <c r="D492" s="19"/>
    </row>
    <row r="493" spans="3:4">
      <c r="C493" s="19"/>
      <c r="D493" s="19"/>
    </row>
    <row r="494" spans="3:4">
      <c r="C494" s="19"/>
      <c r="D494" s="19"/>
    </row>
    <row r="495" spans="3:4">
      <c r="C495" s="19"/>
      <c r="D495" s="19"/>
    </row>
    <row r="496" spans="3:4">
      <c r="C496" s="19"/>
      <c r="D496" s="19"/>
    </row>
    <row r="497" spans="3:4">
      <c r="C497" s="19"/>
      <c r="D497" s="19"/>
    </row>
    <row r="498" spans="3:4">
      <c r="C498" s="19"/>
      <c r="D498" s="19"/>
    </row>
    <row r="499" spans="3:4">
      <c r="C499" s="19"/>
      <c r="D499" s="19"/>
    </row>
    <row r="500" spans="3:4">
      <c r="C500" s="19"/>
      <c r="D500" s="19"/>
    </row>
    <row r="501" spans="3:4">
      <c r="C501" s="19"/>
      <c r="D501" s="19"/>
    </row>
    <row r="502" spans="3:4">
      <c r="C502" s="19"/>
      <c r="D502" s="19"/>
    </row>
    <row r="503" spans="3:4">
      <c r="C503" s="19"/>
      <c r="D503" s="19"/>
    </row>
    <row r="504" spans="3:4">
      <c r="C504" s="19"/>
      <c r="D504" s="19"/>
    </row>
    <row r="505" spans="3:4">
      <c r="C505" s="19"/>
      <c r="D505" s="19"/>
    </row>
    <row r="506" spans="3:4">
      <c r="C506" s="19"/>
      <c r="D506" s="19"/>
    </row>
    <row r="507" spans="3:4">
      <c r="C507" s="19"/>
      <c r="D507" s="19"/>
    </row>
    <row r="508" spans="3:4">
      <c r="C508" s="19"/>
      <c r="D508" s="19"/>
    </row>
    <row r="509" spans="3:4">
      <c r="C509" s="19"/>
      <c r="D509" s="19"/>
    </row>
    <row r="510" spans="3:4">
      <c r="C510" s="19"/>
      <c r="D510" s="19"/>
    </row>
    <row r="511" spans="3:4">
      <c r="C511" s="19"/>
      <c r="D511" s="19"/>
    </row>
    <row r="512" spans="3:4">
      <c r="C512" s="19"/>
      <c r="D512" s="19"/>
    </row>
    <row r="513" spans="3:4">
      <c r="C513" s="19"/>
      <c r="D513" s="19"/>
    </row>
    <row r="514" spans="3:4">
      <c r="C514" s="19"/>
      <c r="D514" s="19"/>
    </row>
    <row r="515" spans="3:4">
      <c r="C515" s="19"/>
      <c r="D515" s="19"/>
    </row>
    <row r="516" spans="3:4">
      <c r="C516" s="19"/>
      <c r="D516" s="19"/>
    </row>
    <row r="517" spans="3:4">
      <c r="C517" s="19"/>
      <c r="D517" s="19"/>
    </row>
    <row r="518" spans="3:4">
      <c r="C518" s="19"/>
      <c r="D518" s="19"/>
    </row>
    <row r="519" spans="3:4">
      <c r="C519" s="19"/>
      <c r="D519" s="19"/>
    </row>
    <row r="520" spans="3:4">
      <c r="C520" s="19"/>
      <c r="D520" s="19"/>
    </row>
    <row r="521" spans="3:4">
      <c r="C521" s="19"/>
      <c r="D521" s="19"/>
    </row>
    <row r="522" spans="3:4">
      <c r="C522" s="19"/>
      <c r="D522" s="19"/>
    </row>
    <row r="523" spans="3:4">
      <c r="C523" s="19"/>
      <c r="D523" s="19"/>
    </row>
  </sheetData>
  <mergeCells count="17">
    <mergeCell ref="A40:D40"/>
    <mergeCell ref="A39:D39"/>
    <mergeCell ref="A6:B6"/>
    <mergeCell ref="A35:A37"/>
    <mergeCell ref="A25:B25"/>
    <mergeCell ref="C25:D25"/>
    <mergeCell ref="A29:A31"/>
    <mergeCell ref="A32:A34"/>
    <mergeCell ref="A1:D1"/>
    <mergeCell ref="A9:A11"/>
    <mergeCell ref="A12:A14"/>
    <mergeCell ref="A24:B24"/>
    <mergeCell ref="A18:A20"/>
    <mergeCell ref="A3:D3"/>
    <mergeCell ref="A4:B4"/>
    <mergeCell ref="C4:D4"/>
    <mergeCell ref="A5:B5"/>
  </mergeCells>
  <phoneticPr fontId="5" type="noConversion"/>
  <pageMargins left="0.75" right="0.75" top="1" bottom="1" header="0.5" footer="0.5"/>
  <pageSetup paperSize="9"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Normal="70" workbookViewId="0">
      <selection activeCell="E5" sqref="E5"/>
    </sheetView>
  </sheetViews>
  <sheetFormatPr defaultRowHeight="10.5"/>
  <cols>
    <col min="1" max="1" width="46.85546875" style="150" customWidth="1"/>
    <col min="2" max="11" width="12.28515625" style="140" customWidth="1"/>
    <col min="12" max="16384" width="9.140625" style="140"/>
  </cols>
  <sheetData>
    <row r="1" spans="1:11" ht="30.75" customHeight="1">
      <c r="A1" s="284" t="s">
        <v>379</v>
      </c>
      <c r="B1" s="285" t="s">
        <v>56</v>
      </c>
      <c r="C1" s="285" t="s">
        <v>57</v>
      </c>
      <c r="D1" s="285" t="s">
        <v>63</v>
      </c>
      <c r="E1" s="285" t="s">
        <v>64</v>
      </c>
      <c r="F1" s="285" t="s">
        <v>65</v>
      </c>
      <c r="G1" s="285" t="s">
        <v>67</v>
      </c>
      <c r="H1" s="285" t="s">
        <v>68</v>
      </c>
      <c r="I1" s="285" t="s">
        <v>69</v>
      </c>
      <c r="J1" s="285" t="s">
        <v>70</v>
      </c>
      <c r="K1" s="286" t="s">
        <v>71</v>
      </c>
    </row>
    <row r="2" spans="1:11" ht="27" customHeight="1">
      <c r="A2" s="287" t="s">
        <v>262</v>
      </c>
      <c r="B2" s="204">
        <f>'ΥΦΙΣΤΑΜΕΝΕΣ ΔΑΝΕΙΑΚΕΣ ΥΠΟΧΡ'!I14</f>
        <v>0</v>
      </c>
      <c r="C2" s="204">
        <f>'ΥΦΙΣΤΑΜΕΝΕΣ ΔΑΝΕΙΑΚΕΣ ΥΠΟΧΡ'!J14</f>
        <v>0</v>
      </c>
      <c r="D2" s="204">
        <f>'ΥΦΙΣΤΑΜΕΝΕΣ ΔΑΝΕΙΑΚΕΣ ΥΠΟΧΡ'!K14</f>
        <v>0</v>
      </c>
      <c r="E2" s="204">
        <f>'ΥΦΙΣΤΑΜΕΝΕΣ ΔΑΝΕΙΑΚΕΣ ΥΠΟΧΡ'!L14</f>
        <v>0</v>
      </c>
      <c r="F2" s="204">
        <f>'ΥΦΙΣΤΑΜΕΝΕΣ ΔΑΝΕΙΑΚΕΣ ΥΠΟΧΡ'!M14</f>
        <v>0</v>
      </c>
      <c r="G2" s="204">
        <f>'ΥΦΙΣΤΑΜΕΝΕΣ ΔΑΝΕΙΑΚΕΣ ΥΠΟΧΡ'!N14</f>
        <v>0</v>
      </c>
      <c r="H2" s="204">
        <f>'ΥΦΙΣΤΑΜΕΝΕΣ ΔΑΝΕΙΑΚΕΣ ΥΠΟΧΡ'!O14</f>
        <v>0</v>
      </c>
      <c r="I2" s="204">
        <f>'ΥΦΙΣΤΑΜΕΝΕΣ ΔΑΝΕΙΑΚΕΣ ΥΠΟΧΡ'!P14</f>
        <v>0</v>
      </c>
      <c r="J2" s="204">
        <f>'ΥΦΙΣΤΑΜΕΝΕΣ ΔΑΝΕΙΑΚΕΣ ΥΠΟΧΡ'!Q14</f>
        <v>0</v>
      </c>
      <c r="K2" s="204">
        <f>'ΥΦΙΣΤΑΜΕΝΕΣ ΔΑΝΕΙΑΚΕΣ ΥΠΟΧΡ'!R14</f>
        <v>0</v>
      </c>
    </row>
    <row r="3" spans="1:11" ht="27" customHeight="1">
      <c r="A3" s="287" t="s">
        <v>261</v>
      </c>
      <c r="B3" s="204">
        <f>'ΜΑΚΡΟΠΡΟΘΕΣΜΟ ΔΑΝΕΙΟ '!B75</f>
        <v>0</v>
      </c>
      <c r="C3" s="204">
        <f>'ΜΑΚΡΟΠΡΟΘΕΣΜΟ ΔΑΝΕΙΟ '!C75</f>
        <v>0</v>
      </c>
      <c r="D3" s="204">
        <f>'ΜΑΚΡΟΠΡΟΘΕΣΜΟ ΔΑΝΕΙΟ '!D75</f>
        <v>0</v>
      </c>
      <c r="E3" s="204">
        <f>'ΜΑΚΡΟΠΡΟΘΕΣΜΟ ΔΑΝΕΙΟ '!E75</f>
        <v>0</v>
      </c>
      <c r="F3" s="204">
        <f>'ΜΑΚΡΟΠΡΟΘΕΣΜΟ ΔΑΝΕΙΟ '!F75</f>
        <v>0</v>
      </c>
      <c r="G3" s="204">
        <f>'ΜΑΚΡΟΠΡΟΘΕΣΜΟ ΔΑΝΕΙΟ '!G75</f>
        <v>0</v>
      </c>
      <c r="H3" s="204">
        <f>'ΜΑΚΡΟΠΡΟΘΕΣΜΟ ΔΑΝΕΙΟ '!H75</f>
        <v>0</v>
      </c>
      <c r="I3" s="204">
        <f>'ΜΑΚΡΟΠΡΟΘΕΣΜΟ ΔΑΝΕΙΟ '!I75</f>
        <v>0</v>
      </c>
      <c r="J3" s="204">
        <f>'ΜΑΚΡΟΠΡΟΘΕΣΜΟ ΔΑΝΕΙΟ '!J75</f>
        <v>0</v>
      </c>
      <c r="K3" s="204">
        <f>'ΜΑΚΡΟΠΡΟΘΕΣΜΟ ΔΑΝΕΙΟ '!K75</f>
        <v>0</v>
      </c>
    </row>
    <row r="4" spans="1:11" ht="27" customHeight="1">
      <c r="A4" s="287" t="s">
        <v>263</v>
      </c>
      <c r="B4" s="204">
        <f>'ΥΦΙΣΤΑΜΕΝΕΣ ΔΑΝΕΙΑΚΕΣ ΥΠΟΧΡ'!I13</f>
        <v>0</v>
      </c>
      <c r="C4" s="204">
        <f>'ΥΦΙΣΤΑΜΕΝΕΣ ΔΑΝΕΙΑΚΕΣ ΥΠΟΧΡ'!J13</f>
        <v>0</v>
      </c>
      <c r="D4" s="204">
        <f>'ΥΦΙΣΤΑΜΕΝΕΣ ΔΑΝΕΙΑΚΕΣ ΥΠΟΧΡ'!K13</f>
        <v>0</v>
      </c>
      <c r="E4" s="204">
        <f>'ΥΦΙΣΤΑΜΕΝΕΣ ΔΑΝΕΙΑΚΕΣ ΥΠΟΧΡ'!L13</f>
        <v>0</v>
      </c>
      <c r="F4" s="204">
        <f>'ΥΦΙΣΤΑΜΕΝΕΣ ΔΑΝΕΙΑΚΕΣ ΥΠΟΧΡ'!M13</f>
        <v>0</v>
      </c>
      <c r="G4" s="204">
        <f>'ΥΦΙΣΤΑΜΕΝΕΣ ΔΑΝΕΙΑΚΕΣ ΥΠΟΧΡ'!N13</f>
        <v>0</v>
      </c>
      <c r="H4" s="204">
        <f>'ΥΦΙΣΤΑΜΕΝΕΣ ΔΑΝΕΙΑΚΕΣ ΥΠΟΧΡ'!O13</f>
        <v>0</v>
      </c>
      <c r="I4" s="204">
        <f>'ΥΦΙΣΤΑΜΕΝΕΣ ΔΑΝΕΙΑΚΕΣ ΥΠΟΧΡ'!P13</f>
        <v>0</v>
      </c>
      <c r="J4" s="204">
        <f>'ΥΦΙΣΤΑΜΕΝΕΣ ΔΑΝΕΙΑΚΕΣ ΥΠΟΧΡ'!Q13</f>
        <v>0</v>
      </c>
      <c r="K4" s="204">
        <f>'ΥΦΙΣΤΑΜΕΝΕΣ ΔΑΝΕΙΑΚΕΣ ΥΠΟΧΡ'!R13</f>
        <v>0</v>
      </c>
    </row>
    <row r="5" spans="1:11" ht="27" customHeight="1">
      <c r="A5" s="287" t="s">
        <v>201</v>
      </c>
      <c r="B5" s="204">
        <f>'ΜΑΚΡΟΠΡΟΘΕΣΜΟ ΔΑΝΕΙΟ '!B74</f>
        <v>0</v>
      </c>
      <c r="C5" s="204">
        <f>'ΜΑΚΡΟΠΡΟΘΕΣΜΟ ΔΑΝΕΙΟ '!C74</f>
        <v>0</v>
      </c>
      <c r="D5" s="204">
        <f>'ΜΑΚΡΟΠΡΟΘΕΣΜΟ ΔΑΝΕΙΟ '!D74</f>
        <v>0</v>
      </c>
      <c r="E5" s="204">
        <f>'ΜΑΚΡΟΠΡΟΘΕΣΜΟ ΔΑΝΕΙΟ '!E74</f>
        <v>0</v>
      </c>
      <c r="F5" s="204">
        <f>'ΜΑΚΡΟΠΡΟΘΕΣΜΟ ΔΑΝΕΙΟ '!F74</f>
        <v>0</v>
      </c>
      <c r="G5" s="204">
        <f>'ΜΑΚΡΟΠΡΟΘΕΣΜΟ ΔΑΝΕΙΟ '!G74</f>
        <v>0</v>
      </c>
      <c r="H5" s="204">
        <f>'ΜΑΚΡΟΠΡΟΘΕΣΜΟ ΔΑΝΕΙΟ '!H74</f>
        <v>0</v>
      </c>
      <c r="I5" s="204">
        <f>'ΜΑΚΡΟΠΡΟΘΕΣΜΟ ΔΑΝΕΙΟ '!I74</f>
        <v>0</v>
      </c>
      <c r="J5" s="204">
        <f>'ΜΑΚΡΟΠΡΟΘΕΣΜΟ ΔΑΝΕΙΟ '!J74</f>
        <v>0</v>
      </c>
      <c r="K5" s="204">
        <f>'ΜΑΚΡΟΠΡΟΘΕΣΜΟ ΔΑΝΕΙΟ '!K74</f>
        <v>0</v>
      </c>
    </row>
    <row r="6" spans="1:11" ht="27" customHeight="1">
      <c r="A6" s="287" t="s">
        <v>380</v>
      </c>
      <c r="B6" s="204">
        <f>'ΚΕΦΑΛΑΙΟ ΚΙΝΗΣΗΣ'!C29</f>
        <v>0</v>
      </c>
      <c r="C6" s="204">
        <f>'ΚΕΦΑΛΑΙΟ ΚΙΝΗΣΗΣ'!D29</f>
        <v>0</v>
      </c>
      <c r="D6" s="204">
        <f>'ΚΕΦΑΛΑΙΟ ΚΙΝΗΣΗΣ'!E29</f>
        <v>0</v>
      </c>
      <c r="E6" s="204">
        <f>'ΚΕΦΑΛΑΙΟ ΚΙΝΗΣΗΣ'!F29</f>
        <v>0</v>
      </c>
      <c r="F6" s="204">
        <f>'ΚΕΦΑΛΑΙΟ ΚΙΝΗΣΗΣ'!G29</f>
        <v>0</v>
      </c>
      <c r="G6" s="204">
        <f>'ΚΕΦΑΛΑΙΟ ΚΙΝΗΣΗΣ'!H29</f>
        <v>0</v>
      </c>
      <c r="H6" s="204">
        <f>'ΚΕΦΑΛΑΙΟ ΚΙΝΗΣΗΣ'!I29</f>
        <v>0</v>
      </c>
      <c r="I6" s="204">
        <f>'ΚΕΦΑΛΑΙΟ ΚΙΝΗΣΗΣ'!J29</f>
        <v>0</v>
      </c>
      <c r="J6" s="204">
        <f>'ΚΕΦΑΛΑΙΟ ΚΙΝΗΣΗΣ'!K29</f>
        <v>0</v>
      </c>
      <c r="K6" s="204">
        <f>'ΚΕΦΑΛΑΙΟ ΚΙΝΗΣΗΣ'!L29</f>
        <v>0</v>
      </c>
    </row>
    <row r="7" spans="1:11" ht="27" customHeight="1">
      <c r="A7" s="287" t="s">
        <v>264</v>
      </c>
      <c r="B7" s="258">
        <f>'ΤΟΚΟΧΡΕΟΛΥΣΙΑ ΔΑΝΕΙΩΝ'!B7</f>
        <v>0</v>
      </c>
      <c r="C7" s="258">
        <f>'ΤΟΚΟΧΡΕΟΛΥΣΙΑ ΔΑΝΕΙΩΝ'!C7</f>
        <v>0</v>
      </c>
      <c r="D7" s="258">
        <f>'ΤΟΚΟΧΡΕΟΛΥΣΙΑ ΔΑΝΕΙΩΝ'!D7</f>
        <v>0</v>
      </c>
      <c r="E7" s="258">
        <f>'ΤΟΚΟΧΡΕΟΛΥΣΙΑ ΔΑΝΕΙΩΝ'!E7</f>
        <v>0</v>
      </c>
      <c r="F7" s="258">
        <f>'ΤΟΚΟΧΡΕΟΛΥΣΙΑ ΔΑΝΕΙΩΝ'!F7</f>
        <v>0</v>
      </c>
      <c r="G7" s="258">
        <f>'ΤΟΚΟΧΡΕΟΛΥΣΙΑ ΔΑΝΕΙΩΝ'!G7</f>
        <v>0</v>
      </c>
      <c r="H7" s="258">
        <f>'ΤΟΚΟΧΡΕΟΛΥΣΙΑ ΔΑΝΕΙΩΝ'!H7</f>
        <v>0</v>
      </c>
      <c r="I7" s="258">
        <f>'ΤΟΚΟΧΡΕΟΛΥΣΙΑ ΔΑΝΕΙΩΝ'!I7</f>
        <v>0</v>
      </c>
      <c r="J7" s="258">
        <f>'ΤΟΚΟΧΡΕΟΛΥΣΙΑ ΔΑΝΕΙΩΝ'!J7</f>
        <v>0</v>
      </c>
      <c r="K7" s="258">
        <f>'ΤΟΚΟΧΡΕΟΛΥΣΙΑ ΔΑΝΕΙΩΝ'!K7</f>
        <v>0</v>
      </c>
    </row>
    <row r="8" spans="1:11" ht="27" customHeight="1">
      <c r="A8" s="287" t="s">
        <v>266</v>
      </c>
      <c r="B8" s="204">
        <f>SUM('ΥΦΙΣΤΑΜΕΝΕΣ ΔΑΝΕΙΑΚΕΣ ΥΠΟΧΡ'!I47:I49)</f>
        <v>0</v>
      </c>
      <c r="C8" s="204">
        <f>SUM('ΥΦΙΣΤΑΜΕΝΕΣ ΔΑΝΕΙΑΚΕΣ ΥΠΟΧΡ'!J47:J49)</f>
        <v>0</v>
      </c>
      <c r="D8" s="204">
        <f>SUM('ΥΦΙΣΤΑΜΕΝΕΣ ΔΑΝΕΙΑΚΕΣ ΥΠΟΧΡ'!K47:K49)</f>
        <v>0</v>
      </c>
      <c r="E8" s="204">
        <f>SUM('ΥΦΙΣΤΑΜΕΝΕΣ ΔΑΝΕΙΑΚΕΣ ΥΠΟΧΡ'!L47:L49)</f>
        <v>0</v>
      </c>
      <c r="F8" s="204">
        <f>SUM('ΥΦΙΣΤΑΜΕΝΕΣ ΔΑΝΕΙΑΚΕΣ ΥΠΟΧΡ'!M47:M49)</f>
        <v>0</v>
      </c>
      <c r="G8" s="204">
        <f>SUM('ΥΦΙΣΤΑΜΕΝΕΣ ΔΑΝΕΙΑΚΕΣ ΥΠΟΧΡ'!N47:N49)</f>
        <v>0</v>
      </c>
      <c r="H8" s="204">
        <f>SUM('ΥΦΙΣΤΑΜΕΝΕΣ ΔΑΝΕΙΑΚΕΣ ΥΠΟΧΡ'!O47:O49)</f>
        <v>0</v>
      </c>
      <c r="I8" s="204">
        <f>SUM('ΥΦΙΣΤΑΜΕΝΕΣ ΔΑΝΕΙΑΚΕΣ ΥΠΟΧΡ'!P47:P49)</f>
        <v>0</v>
      </c>
      <c r="J8" s="204">
        <f>SUM('ΥΦΙΣΤΑΜΕΝΕΣ ΔΑΝΕΙΑΚΕΣ ΥΠΟΧΡ'!Q47:Q49)</f>
        <v>0</v>
      </c>
      <c r="K8" s="204">
        <f>SUM('ΥΦΙΣΤΑΜΕΝΕΣ ΔΑΝΕΙΑΚΕΣ ΥΠΟΧΡ'!R47:R49)</f>
        <v>0</v>
      </c>
    </row>
    <row r="9" spans="1:11" ht="27" customHeight="1">
      <c r="A9" s="287" t="s">
        <v>265</v>
      </c>
      <c r="B9" s="204">
        <f>'LEASING ΕΠΕΝΔΥΤΙΚΟΥ ΣΧΕΔΙΟΥ'!D9</f>
        <v>0</v>
      </c>
      <c r="C9" s="204">
        <f>'LEASING ΕΠΕΝΔΥΤΙΚΟΥ ΣΧΕΔΙΟΥ'!E9</f>
        <v>0</v>
      </c>
      <c r="D9" s="204">
        <f>'LEASING ΕΠΕΝΔΥΤΙΚΟΥ ΣΧΕΔΙΟΥ'!F9</f>
        <v>0</v>
      </c>
      <c r="E9" s="204">
        <f>'LEASING ΕΠΕΝΔΥΤΙΚΟΥ ΣΧΕΔΙΟΥ'!G9</f>
        <v>0</v>
      </c>
      <c r="F9" s="204">
        <f>'LEASING ΕΠΕΝΔΥΤΙΚΟΥ ΣΧΕΔΙΟΥ'!H9</f>
        <v>0</v>
      </c>
      <c r="G9" s="204">
        <f>'LEASING ΕΠΕΝΔΥΤΙΚΟΥ ΣΧΕΔΙΟΥ'!I9</f>
        <v>0</v>
      </c>
      <c r="H9" s="204">
        <f>'LEASING ΕΠΕΝΔΥΤΙΚΟΥ ΣΧΕΔΙΟΥ'!J9</f>
        <v>0</v>
      </c>
      <c r="I9" s="204">
        <f>'LEASING ΕΠΕΝΔΥΤΙΚΟΥ ΣΧΕΔΙΟΥ'!K9</f>
        <v>0</v>
      </c>
      <c r="J9" s="204">
        <f>'LEASING ΕΠΕΝΔΥΤΙΚΟΥ ΣΧΕΔΙΟΥ'!L9</f>
        <v>0</v>
      </c>
      <c r="K9" s="204">
        <f>'LEASING ΕΠΕΝΔΥΤΙΚΟΥ ΣΧΕΔΙΟΥ'!M9</f>
        <v>0</v>
      </c>
    </row>
    <row r="10" spans="1:11" ht="27" customHeight="1">
      <c r="A10" s="123" t="s">
        <v>381</v>
      </c>
      <c r="B10" s="288">
        <f>SUM(B2:B9)</f>
        <v>0</v>
      </c>
      <c r="C10" s="288">
        <f t="shared" ref="C10:K10" si="0">SUM(C2:C9)</f>
        <v>0</v>
      </c>
      <c r="D10" s="288">
        <f t="shared" si="0"/>
        <v>0</v>
      </c>
      <c r="E10" s="288">
        <f t="shared" si="0"/>
        <v>0</v>
      </c>
      <c r="F10" s="288">
        <f t="shared" si="0"/>
        <v>0</v>
      </c>
      <c r="G10" s="288">
        <f t="shared" si="0"/>
        <v>0</v>
      </c>
      <c r="H10" s="288">
        <f t="shared" si="0"/>
        <v>0</v>
      </c>
      <c r="I10" s="288">
        <f t="shared" si="0"/>
        <v>0</v>
      </c>
      <c r="J10" s="288">
        <f t="shared" si="0"/>
        <v>0</v>
      </c>
      <c r="K10" s="288">
        <f t="shared" si="0"/>
        <v>0</v>
      </c>
    </row>
    <row r="11" spans="1:11" ht="27" customHeight="1">
      <c r="A11" s="203" t="s">
        <v>275</v>
      </c>
      <c r="B11" s="288">
        <f>'ΛΜΟΣ ΕΚΜΕΤ '!B11</f>
        <v>0</v>
      </c>
      <c r="C11" s="288">
        <f>'ΛΜΟΣ ΕΚΜΕΤ '!C11</f>
        <v>0</v>
      </c>
      <c r="D11" s="288">
        <f>'ΛΜΟΣ ΕΚΜΕΤ '!D11</f>
        <v>0</v>
      </c>
      <c r="E11" s="288">
        <f>'ΛΜΟΣ ΕΚΜΕΤ '!E11</f>
        <v>0</v>
      </c>
      <c r="F11" s="288">
        <f>'ΛΜΟΣ ΕΚΜΕΤ '!F11</f>
        <v>0</v>
      </c>
      <c r="G11" s="288">
        <f>'ΛΜΟΣ ΕΚΜΕΤ '!G11</f>
        <v>0</v>
      </c>
      <c r="H11" s="288">
        <f>'ΛΜΟΣ ΕΚΜΕΤ '!H11</f>
        <v>0</v>
      </c>
      <c r="I11" s="288">
        <f>'ΛΜΟΣ ΕΚΜΕΤ '!I11</f>
        <v>0</v>
      </c>
      <c r="J11" s="288">
        <f>'ΛΜΟΣ ΕΚΜΕΤ '!J11</f>
        <v>0</v>
      </c>
      <c r="K11" s="288">
        <f>'ΛΜΟΣ ΕΚΜΕΤ '!K11</f>
        <v>0</v>
      </c>
    </row>
    <row r="12" spans="1:11" ht="27" customHeight="1">
      <c r="A12" s="152" t="s">
        <v>382</v>
      </c>
      <c r="B12" s="289" t="e">
        <f>B10/B11</f>
        <v>#DIV/0!</v>
      </c>
      <c r="C12" s="289" t="e">
        <f t="shared" ref="C12:K12" si="1">C10/C11</f>
        <v>#DIV/0!</v>
      </c>
      <c r="D12" s="289" t="e">
        <f t="shared" si="1"/>
        <v>#DIV/0!</v>
      </c>
      <c r="E12" s="289" t="e">
        <f t="shared" si="1"/>
        <v>#DIV/0!</v>
      </c>
      <c r="F12" s="289" t="e">
        <f t="shared" si="1"/>
        <v>#DIV/0!</v>
      </c>
      <c r="G12" s="289" t="e">
        <f t="shared" si="1"/>
        <v>#DIV/0!</v>
      </c>
      <c r="H12" s="289" t="e">
        <f t="shared" si="1"/>
        <v>#DIV/0!</v>
      </c>
      <c r="I12" s="289" t="e">
        <f t="shared" si="1"/>
        <v>#DIV/0!</v>
      </c>
      <c r="J12" s="289" t="e">
        <f t="shared" si="1"/>
        <v>#DIV/0!</v>
      </c>
      <c r="K12" s="289" t="e">
        <f t="shared" si="1"/>
        <v>#DIV/0!</v>
      </c>
    </row>
    <row r="13" spans="1:11" ht="27" customHeight="1">
      <c r="A13" s="329" t="s">
        <v>383</v>
      </c>
      <c r="B13" s="330" t="e">
        <f>AVERAGE(B12:K12)</f>
        <v>#DIV/0!</v>
      </c>
      <c r="C13" s="290"/>
      <c r="D13" s="290"/>
      <c r="E13" s="290"/>
      <c r="F13" s="290"/>
      <c r="G13" s="290"/>
      <c r="H13" s="290"/>
      <c r="I13" s="290"/>
      <c r="J13" s="290"/>
      <c r="K13" s="290"/>
    </row>
    <row r="14" spans="1:11" ht="46.5" customHeight="1">
      <c r="A14" s="444" t="s">
        <v>458</v>
      </c>
      <c r="B14" s="445"/>
      <c r="C14" s="445"/>
      <c r="D14" s="445"/>
      <c r="E14" s="445"/>
      <c r="F14" s="445"/>
      <c r="G14" s="445"/>
      <c r="H14" s="445"/>
      <c r="I14" s="445"/>
      <c r="J14" s="445"/>
      <c r="K14" s="446"/>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3">
    <pageSetUpPr fitToPage="1"/>
  </sheetPr>
  <dimension ref="A1:M26"/>
  <sheetViews>
    <sheetView showGridLines="0" workbookViewId="0">
      <selection activeCell="I20" sqref="I20"/>
    </sheetView>
  </sheetViews>
  <sheetFormatPr defaultRowHeight="10.5"/>
  <cols>
    <col min="1" max="1" width="39.7109375" style="125" customWidth="1"/>
    <col min="2" max="2" width="14.5703125" style="125" customWidth="1"/>
    <col min="3" max="12" width="11" style="125" customWidth="1"/>
    <col min="13" max="16384" width="9.140625" style="125"/>
  </cols>
  <sheetData>
    <row r="1" spans="1:12" ht="23.25" customHeight="1">
      <c r="A1" s="127"/>
      <c r="B1" s="185" t="s">
        <v>191</v>
      </c>
      <c r="C1" s="185" t="s">
        <v>56</v>
      </c>
      <c r="D1" s="185" t="s">
        <v>57</v>
      </c>
      <c r="E1" s="185" t="s">
        <v>63</v>
      </c>
      <c r="F1" s="185" t="s">
        <v>64</v>
      </c>
      <c r="G1" s="185" t="s">
        <v>65</v>
      </c>
      <c r="H1" s="185" t="s">
        <v>67</v>
      </c>
      <c r="I1" s="185" t="s">
        <v>68</v>
      </c>
      <c r="J1" s="185" t="s">
        <v>69</v>
      </c>
      <c r="K1" s="185" t="s">
        <v>70</v>
      </c>
      <c r="L1" s="186" t="s">
        <v>71</v>
      </c>
    </row>
    <row r="2" spans="1:12" s="128" customFormat="1" ht="16.5" customHeight="1">
      <c r="A2" s="137" t="s">
        <v>182</v>
      </c>
      <c r="B2" s="133"/>
      <c r="C2" s="133"/>
      <c r="D2" s="133"/>
      <c r="E2" s="133"/>
      <c r="F2" s="133"/>
      <c r="G2" s="133"/>
      <c r="H2" s="133"/>
      <c r="I2" s="133"/>
      <c r="J2" s="133"/>
      <c r="K2" s="133"/>
      <c r="L2" s="133"/>
    </row>
    <row r="3" spans="1:12" s="130" customFormat="1" ht="18" customHeight="1">
      <c r="A3" s="236" t="s">
        <v>183</v>
      </c>
      <c r="B3" s="129"/>
      <c r="C3" s="129"/>
      <c r="D3" s="129"/>
      <c r="E3" s="129"/>
      <c r="F3" s="129"/>
      <c r="G3" s="129"/>
      <c r="H3" s="129"/>
      <c r="I3" s="129"/>
      <c r="J3" s="129"/>
      <c r="K3" s="129"/>
      <c r="L3" s="129"/>
    </row>
    <row r="4" spans="1:12" s="130" customFormat="1" ht="30" customHeight="1">
      <c r="A4" s="99" t="s">
        <v>275</v>
      </c>
      <c r="B4" s="135"/>
      <c r="C4" s="135">
        <f>'ΛΜΟΣ ΕΚΜΕΤ '!B11</f>
        <v>0</v>
      </c>
      <c r="D4" s="135">
        <f>'ΛΜΟΣ ΕΚΜΕΤ '!C11</f>
        <v>0</v>
      </c>
      <c r="E4" s="135">
        <f>'ΛΜΟΣ ΕΚΜΕΤ '!D11</f>
        <v>0</v>
      </c>
      <c r="F4" s="135">
        <f>'ΛΜΟΣ ΕΚΜΕΤ '!E11</f>
        <v>0</v>
      </c>
      <c r="G4" s="135">
        <f>'ΛΜΟΣ ΕΚΜΕΤ '!F11</f>
        <v>0</v>
      </c>
      <c r="H4" s="135">
        <f>'ΛΜΟΣ ΕΚΜΕΤ '!G11</f>
        <v>0</v>
      </c>
      <c r="I4" s="135">
        <f>'ΛΜΟΣ ΕΚΜΕΤ '!H11</f>
        <v>0</v>
      </c>
      <c r="J4" s="135">
        <f>'ΛΜΟΣ ΕΚΜΕΤ '!I11</f>
        <v>0</v>
      </c>
      <c r="K4" s="135">
        <f>'ΛΜΟΣ ΕΚΜΕΤ '!J11</f>
        <v>0</v>
      </c>
      <c r="L4" s="135">
        <f>'ΛΜΟΣ ΕΚΜΕΤ '!K11</f>
        <v>0</v>
      </c>
    </row>
    <row r="5" spans="1:12" ht="18" customHeight="1">
      <c r="A5" s="237" t="s">
        <v>192</v>
      </c>
      <c r="B5" s="136">
        <f>B4</f>
        <v>0</v>
      </c>
      <c r="C5" s="136">
        <f t="shared" ref="C5:L5" si="0">C4</f>
        <v>0</v>
      </c>
      <c r="D5" s="136">
        <f t="shared" si="0"/>
        <v>0</v>
      </c>
      <c r="E5" s="136">
        <f t="shared" si="0"/>
        <v>0</v>
      </c>
      <c r="F5" s="136">
        <f t="shared" si="0"/>
        <v>0</v>
      </c>
      <c r="G5" s="136">
        <f t="shared" si="0"/>
        <v>0</v>
      </c>
      <c r="H5" s="136">
        <f t="shared" si="0"/>
        <v>0</v>
      </c>
      <c r="I5" s="136">
        <f t="shared" si="0"/>
        <v>0</v>
      </c>
      <c r="J5" s="136">
        <f t="shared" si="0"/>
        <v>0</v>
      </c>
      <c r="K5" s="136">
        <f t="shared" si="0"/>
        <v>0</v>
      </c>
      <c r="L5" s="136">
        <f t="shared" si="0"/>
        <v>0</v>
      </c>
    </row>
    <row r="6" spans="1:12" s="130" customFormat="1" ht="18" customHeight="1">
      <c r="A6" s="123" t="s">
        <v>184</v>
      </c>
      <c r="B6" s="131"/>
      <c r="C6" s="131"/>
      <c r="D6" s="131"/>
      <c r="E6" s="131"/>
      <c r="F6" s="131"/>
      <c r="G6" s="131"/>
      <c r="H6" s="131"/>
      <c r="I6" s="131"/>
      <c r="J6" s="131"/>
      <c r="K6" s="131"/>
      <c r="L6" s="131"/>
    </row>
    <row r="7" spans="1:12" ht="18" customHeight="1">
      <c r="A7" s="238" t="s">
        <v>185</v>
      </c>
      <c r="B7" s="135">
        <f>ΚΟΣΤΟΣ!C37</f>
        <v>0</v>
      </c>
      <c r="C7" s="154"/>
      <c r="D7" s="154"/>
      <c r="E7" s="154"/>
      <c r="F7" s="154"/>
      <c r="G7" s="154"/>
      <c r="H7" s="154"/>
      <c r="I7" s="154"/>
      <c r="J7" s="154"/>
      <c r="K7" s="154"/>
      <c r="L7" s="154"/>
    </row>
    <row r="8" spans="1:12" ht="18" customHeight="1">
      <c r="A8" s="239" t="s">
        <v>270</v>
      </c>
      <c r="B8" s="131"/>
      <c r="C8" s="135">
        <f>'ΚΕΦΑΛΑΙΟ ΚΙΝΗΣΗΣ'!C17</f>
        <v>0</v>
      </c>
      <c r="D8" s="135">
        <f>'ΚΕΦΑΛΑΙΟ ΚΙΝΗΣΗΣ'!D17-'ΚΕΦΑΛΑΙΟ ΚΙΝΗΣΗΣ'!C17</f>
        <v>0</v>
      </c>
      <c r="E8" s="135">
        <f>'ΚΕΦΑΛΑΙΟ ΚΙΝΗΣΗΣ'!E17-'ΚΕΦΑΛΑΙΟ ΚΙΝΗΣΗΣ'!D17</f>
        <v>0</v>
      </c>
      <c r="F8" s="135">
        <f>'ΚΕΦΑΛΑΙΟ ΚΙΝΗΣΗΣ'!F17-'ΚΕΦΑΛΑΙΟ ΚΙΝΗΣΗΣ'!E17</f>
        <v>0</v>
      </c>
      <c r="G8" s="135">
        <f>'ΚΕΦΑΛΑΙΟ ΚΙΝΗΣΗΣ'!G17-'ΚΕΦΑΛΑΙΟ ΚΙΝΗΣΗΣ'!F17</f>
        <v>0</v>
      </c>
      <c r="H8" s="135">
        <f>'ΚΕΦΑΛΑΙΟ ΚΙΝΗΣΗΣ'!H17-'ΚΕΦΑΛΑΙΟ ΚΙΝΗΣΗΣ'!G17</f>
        <v>0</v>
      </c>
      <c r="I8" s="135">
        <f>'ΚΕΦΑΛΑΙΟ ΚΙΝΗΣΗΣ'!I17-'ΚΕΦΑΛΑΙΟ ΚΙΝΗΣΗΣ'!H17</f>
        <v>0</v>
      </c>
      <c r="J8" s="135">
        <f>'ΚΕΦΑΛΑΙΟ ΚΙΝΗΣΗΣ'!J17-'ΚΕΦΑΛΑΙΟ ΚΙΝΗΣΗΣ'!I17</f>
        <v>0</v>
      </c>
      <c r="K8" s="135">
        <f>'ΚΕΦΑΛΑΙΟ ΚΙΝΗΣΗΣ'!K17-'ΚΕΦΑΛΑΙΟ ΚΙΝΗΣΗΣ'!J17</f>
        <v>0</v>
      </c>
      <c r="L8" s="135">
        <f>'ΚΕΦΑΛΑΙΟ ΚΙΝΗΣΗΣ'!L17-'ΚΕΦΑΛΑΙΟ ΚΙΝΗΣΗΣ'!K17</f>
        <v>0</v>
      </c>
    </row>
    <row r="9" spans="1:12" ht="18" customHeight="1">
      <c r="A9" s="237" t="s">
        <v>194</v>
      </c>
      <c r="B9" s="136">
        <f>SUM(B7:B8)</f>
        <v>0</v>
      </c>
      <c r="C9" s="136">
        <f>SUM(C7:C8)</f>
        <v>0</v>
      </c>
      <c r="D9" s="136">
        <f t="shared" ref="D9:L9" si="1">SUM(D7:D8)</f>
        <v>0</v>
      </c>
      <c r="E9" s="136">
        <f t="shared" si="1"/>
        <v>0</v>
      </c>
      <c r="F9" s="136">
        <f t="shared" si="1"/>
        <v>0</v>
      </c>
      <c r="G9" s="136">
        <f t="shared" si="1"/>
        <v>0</v>
      </c>
      <c r="H9" s="136">
        <f t="shared" si="1"/>
        <v>0</v>
      </c>
      <c r="I9" s="136">
        <f t="shared" si="1"/>
        <v>0</v>
      </c>
      <c r="J9" s="136">
        <f t="shared" si="1"/>
        <v>0</v>
      </c>
      <c r="K9" s="136">
        <f t="shared" si="1"/>
        <v>0</v>
      </c>
      <c r="L9" s="136">
        <f t="shared" si="1"/>
        <v>0</v>
      </c>
    </row>
    <row r="10" spans="1:12" ht="18" customHeight="1">
      <c r="A10" s="240" t="s">
        <v>186</v>
      </c>
      <c r="B10" s="136">
        <f>B5-B9</f>
        <v>0</v>
      </c>
      <c r="C10" s="136">
        <f t="shared" ref="C10:L10" si="2">C5-C9</f>
        <v>0</v>
      </c>
      <c r="D10" s="136">
        <f t="shared" si="2"/>
        <v>0</v>
      </c>
      <c r="E10" s="136">
        <f t="shared" si="2"/>
        <v>0</v>
      </c>
      <c r="F10" s="136">
        <f t="shared" si="2"/>
        <v>0</v>
      </c>
      <c r="G10" s="136">
        <f t="shared" si="2"/>
        <v>0</v>
      </c>
      <c r="H10" s="136">
        <f t="shared" si="2"/>
        <v>0</v>
      </c>
      <c r="I10" s="136">
        <f t="shared" si="2"/>
        <v>0</v>
      </c>
      <c r="J10" s="136">
        <f t="shared" si="2"/>
        <v>0</v>
      </c>
      <c r="K10" s="136">
        <f t="shared" si="2"/>
        <v>0</v>
      </c>
      <c r="L10" s="136">
        <f t="shared" si="2"/>
        <v>0</v>
      </c>
    </row>
    <row r="12" spans="1:12" s="132" customFormat="1" ht="16.5" customHeight="1">
      <c r="A12" s="138" t="s">
        <v>0</v>
      </c>
      <c r="B12" s="134"/>
      <c r="C12" s="134"/>
      <c r="D12" s="134"/>
      <c r="E12" s="134"/>
      <c r="F12" s="134"/>
      <c r="G12" s="134"/>
      <c r="H12" s="134"/>
      <c r="I12" s="134"/>
      <c r="J12" s="134"/>
      <c r="K12" s="134"/>
      <c r="L12" s="134"/>
    </row>
    <row r="13" spans="1:12" s="130" customFormat="1" ht="18" customHeight="1">
      <c r="A13" s="236" t="s">
        <v>187</v>
      </c>
      <c r="B13" s="260"/>
      <c r="C13" s="129"/>
      <c r="D13" s="129"/>
      <c r="E13" s="129"/>
      <c r="F13" s="129"/>
      <c r="G13" s="129"/>
      <c r="H13" s="129"/>
      <c r="I13" s="129"/>
      <c r="J13" s="129"/>
      <c r="K13" s="129"/>
      <c r="L13" s="129"/>
    </row>
    <row r="14" spans="1:12" s="130" customFormat="1" ht="30" customHeight="1">
      <c r="A14" s="99" t="s">
        <v>275</v>
      </c>
      <c r="B14" s="260"/>
      <c r="C14" s="259"/>
      <c r="D14" s="259"/>
      <c r="E14" s="259"/>
      <c r="F14" s="259"/>
      <c r="G14" s="259"/>
      <c r="H14" s="259"/>
      <c r="I14" s="259"/>
      <c r="J14" s="259"/>
      <c r="K14" s="259"/>
      <c r="L14" s="259"/>
    </row>
    <row r="15" spans="1:12" ht="18" customHeight="1">
      <c r="A15" s="237" t="s">
        <v>195</v>
      </c>
      <c r="B15" s="136">
        <f t="shared" ref="B15:L15" si="3">B14</f>
        <v>0</v>
      </c>
      <c r="C15" s="136">
        <f t="shared" si="3"/>
        <v>0</v>
      </c>
      <c r="D15" s="136">
        <f t="shared" si="3"/>
        <v>0</v>
      </c>
      <c r="E15" s="136">
        <f t="shared" si="3"/>
        <v>0</v>
      </c>
      <c r="F15" s="136">
        <f t="shared" si="3"/>
        <v>0</v>
      </c>
      <c r="G15" s="136">
        <f t="shared" si="3"/>
        <v>0</v>
      </c>
      <c r="H15" s="136">
        <f t="shared" si="3"/>
        <v>0</v>
      </c>
      <c r="I15" s="136">
        <f t="shared" si="3"/>
        <v>0</v>
      </c>
      <c r="J15" s="136">
        <f t="shared" si="3"/>
        <v>0</v>
      </c>
      <c r="K15" s="136">
        <f t="shared" si="3"/>
        <v>0</v>
      </c>
      <c r="L15" s="136">
        <f t="shared" si="3"/>
        <v>0</v>
      </c>
    </row>
    <row r="16" spans="1:12" s="130" customFormat="1" ht="18" customHeight="1">
      <c r="A16" s="123" t="s">
        <v>188</v>
      </c>
      <c r="B16" s="244"/>
      <c r="C16" s="244"/>
      <c r="D16" s="244"/>
      <c r="E16" s="244"/>
      <c r="F16" s="244"/>
      <c r="G16" s="244"/>
      <c r="H16" s="244"/>
      <c r="I16" s="244"/>
      <c r="J16" s="244"/>
      <c r="K16" s="244"/>
      <c r="L16" s="244"/>
    </row>
    <row r="17" spans="1:13" ht="18" customHeight="1">
      <c r="A17" s="238" t="s">
        <v>303</v>
      </c>
      <c r="B17" s="244"/>
      <c r="C17" s="244"/>
      <c r="D17" s="244"/>
      <c r="E17" s="244"/>
      <c r="F17" s="244"/>
      <c r="G17" s="244"/>
      <c r="H17" s="244"/>
      <c r="I17" s="244"/>
      <c r="J17" s="244"/>
      <c r="K17" s="244"/>
      <c r="L17" s="244"/>
      <c r="M17" s="130"/>
    </row>
    <row r="18" spans="1:13" ht="18" customHeight="1">
      <c r="A18" s="239" t="s">
        <v>270</v>
      </c>
      <c r="B18" s="244"/>
      <c r="C18" s="135">
        <f>'ΚΕΦΑΛΑΙΟ ΚΙΝΗΣΗΣ'!C8</f>
        <v>0</v>
      </c>
      <c r="D18" s="135">
        <f>'ΚΕΦΑΛΑΙΟ ΚΙΝΗΣΗΣ'!D8-'ΚΕΦΑΛΑΙΟ ΚΙΝΗΣΗΣ'!C8</f>
        <v>0</v>
      </c>
      <c r="E18" s="135">
        <f>'ΚΕΦΑΛΑΙΟ ΚΙΝΗΣΗΣ'!E8-'ΚΕΦΑΛΑΙΟ ΚΙΝΗΣΗΣ'!D8</f>
        <v>0</v>
      </c>
      <c r="F18" s="135">
        <f>'ΚΕΦΑΛΑΙΟ ΚΙΝΗΣΗΣ'!F8-'ΚΕΦΑΛΑΙΟ ΚΙΝΗΣΗΣ'!E8</f>
        <v>0</v>
      </c>
      <c r="G18" s="135">
        <f>'ΚΕΦΑΛΑΙΟ ΚΙΝΗΣΗΣ'!G8-'ΚΕΦΑΛΑΙΟ ΚΙΝΗΣΗΣ'!F8</f>
        <v>0</v>
      </c>
      <c r="H18" s="135">
        <f>'ΚΕΦΑΛΑΙΟ ΚΙΝΗΣΗΣ'!H8-'ΚΕΦΑΛΑΙΟ ΚΙΝΗΣΗΣ'!G8</f>
        <v>0</v>
      </c>
      <c r="I18" s="135">
        <f>'ΚΕΦΑΛΑΙΟ ΚΙΝΗΣΗΣ'!I8-'ΚΕΦΑΛΑΙΟ ΚΙΝΗΣΗΣ'!H8</f>
        <v>0</v>
      </c>
      <c r="J18" s="135">
        <f>'ΚΕΦΑΛΑΙΟ ΚΙΝΗΣΗΣ'!J8-'ΚΕΦΑΛΑΙΟ ΚΙΝΗΣΗΣ'!I8</f>
        <v>0</v>
      </c>
      <c r="K18" s="135">
        <f>'ΚΕΦΑΛΑΙΟ ΚΙΝΗΣΗΣ'!K8-'ΚΕΦΑΛΑΙΟ ΚΙΝΗΣΗΣ'!J8</f>
        <v>0</v>
      </c>
      <c r="L18" s="135">
        <f>'ΚΕΦΑΛΑΙΟ ΚΙΝΗΣΗΣ'!L8-'ΚΕΦΑΛΑΙΟ ΚΙΝΗΣΗΣ'!K8</f>
        <v>0</v>
      </c>
      <c r="M18" s="130"/>
    </row>
    <row r="19" spans="1:13" ht="18" customHeight="1">
      <c r="A19" s="237" t="s">
        <v>193</v>
      </c>
      <c r="B19" s="136">
        <f t="shared" ref="B19:L19" si="4">SUM(B17:B18)</f>
        <v>0</v>
      </c>
      <c r="C19" s="136">
        <f t="shared" si="4"/>
        <v>0</v>
      </c>
      <c r="D19" s="136">
        <f t="shared" si="4"/>
        <v>0</v>
      </c>
      <c r="E19" s="136">
        <f t="shared" si="4"/>
        <v>0</v>
      </c>
      <c r="F19" s="136">
        <f t="shared" si="4"/>
        <v>0</v>
      </c>
      <c r="G19" s="136">
        <f t="shared" si="4"/>
        <v>0</v>
      </c>
      <c r="H19" s="136">
        <f t="shared" si="4"/>
        <v>0</v>
      </c>
      <c r="I19" s="136">
        <f t="shared" si="4"/>
        <v>0</v>
      </c>
      <c r="J19" s="136">
        <f t="shared" si="4"/>
        <v>0</v>
      </c>
      <c r="K19" s="136">
        <f t="shared" si="4"/>
        <v>0</v>
      </c>
      <c r="L19" s="136">
        <f t="shared" si="4"/>
        <v>0</v>
      </c>
    </row>
    <row r="20" spans="1:13" ht="18" customHeight="1">
      <c r="A20" s="240" t="s">
        <v>189</v>
      </c>
      <c r="B20" s="136">
        <f t="shared" ref="B20:L20" si="5">B15-B19</f>
        <v>0</v>
      </c>
      <c r="C20" s="136">
        <f t="shared" si="5"/>
        <v>0</v>
      </c>
      <c r="D20" s="136">
        <f t="shared" si="5"/>
        <v>0</v>
      </c>
      <c r="E20" s="136">
        <f t="shared" si="5"/>
        <v>0</v>
      </c>
      <c r="F20" s="136">
        <f t="shared" si="5"/>
        <v>0</v>
      </c>
      <c r="G20" s="136">
        <f t="shared" si="5"/>
        <v>0</v>
      </c>
      <c r="H20" s="136">
        <f t="shared" si="5"/>
        <v>0</v>
      </c>
      <c r="I20" s="136">
        <f t="shared" si="5"/>
        <v>0</v>
      </c>
      <c r="J20" s="136">
        <f t="shared" si="5"/>
        <v>0</v>
      </c>
      <c r="K20" s="136">
        <f t="shared" si="5"/>
        <v>0</v>
      </c>
      <c r="L20" s="136">
        <f t="shared" si="5"/>
        <v>0</v>
      </c>
    </row>
    <row r="21" spans="1:13" s="132" customFormat="1" ht="18.75" customHeight="1">
      <c r="A21" s="245" t="s">
        <v>190</v>
      </c>
      <c r="B21" s="136">
        <f t="shared" ref="B21:L21" si="6">B10-B20</f>
        <v>0</v>
      </c>
      <c r="C21" s="136">
        <f t="shared" si="6"/>
        <v>0</v>
      </c>
      <c r="D21" s="136">
        <f t="shared" si="6"/>
        <v>0</v>
      </c>
      <c r="E21" s="136">
        <f t="shared" si="6"/>
        <v>0</v>
      </c>
      <c r="F21" s="136">
        <f t="shared" si="6"/>
        <v>0</v>
      </c>
      <c r="G21" s="136">
        <f t="shared" si="6"/>
        <v>0</v>
      </c>
      <c r="H21" s="136">
        <f t="shared" si="6"/>
        <v>0</v>
      </c>
      <c r="I21" s="136">
        <f t="shared" si="6"/>
        <v>0</v>
      </c>
      <c r="J21" s="136">
        <f t="shared" si="6"/>
        <v>0</v>
      </c>
      <c r="K21" s="136">
        <f t="shared" si="6"/>
        <v>0</v>
      </c>
      <c r="L21" s="136">
        <f t="shared" si="6"/>
        <v>0</v>
      </c>
    </row>
    <row r="22" spans="1:13">
      <c r="A22" s="126"/>
      <c r="B22" s="126"/>
      <c r="C22" s="126"/>
      <c r="D22" s="126"/>
      <c r="E22" s="126"/>
      <c r="F22" s="126"/>
      <c r="G22" s="126"/>
      <c r="H22" s="126"/>
      <c r="I22" s="126"/>
      <c r="J22" s="126"/>
      <c r="K22" s="126"/>
      <c r="L22" s="126"/>
    </row>
    <row r="23" spans="1:13" ht="17.25" customHeight="1">
      <c r="A23" s="139" t="s">
        <v>196</v>
      </c>
      <c r="B23" s="264" t="e">
        <f>IRR(B21:L21)</f>
        <v>#NUM!</v>
      </c>
      <c r="C23" s="126"/>
      <c r="D23" s="126"/>
      <c r="E23" s="126"/>
      <c r="F23" s="126"/>
      <c r="G23" s="126"/>
      <c r="H23" s="126"/>
      <c r="I23" s="126"/>
      <c r="J23" s="126"/>
      <c r="K23" s="126"/>
      <c r="L23" s="126"/>
    </row>
    <row r="25" spans="1:13" ht="29.25" customHeight="1">
      <c r="A25" s="153" t="s">
        <v>197</v>
      </c>
      <c r="B25" s="197"/>
      <c r="C25" s="197"/>
      <c r="D25" s="197"/>
      <c r="E25" s="197"/>
      <c r="F25" s="197"/>
      <c r="G25" s="197"/>
      <c r="H25" s="197"/>
      <c r="I25" s="197"/>
      <c r="J25" s="197"/>
      <c r="K25" s="197"/>
      <c r="L25" s="198"/>
    </row>
    <row r="26" spans="1:13" ht="43.5" customHeight="1">
      <c r="A26" s="444" t="s">
        <v>459</v>
      </c>
      <c r="B26" s="447"/>
      <c r="C26" s="447"/>
      <c r="D26" s="447"/>
      <c r="E26" s="447"/>
      <c r="F26" s="447"/>
      <c r="G26" s="447"/>
      <c r="H26" s="447"/>
      <c r="I26" s="447"/>
      <c r="J26" s="447"/>
      <c r="K26" s="447"/>
      <c r="L26" s="448"/>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topLeftCell="A24" zoomScaleNormal="90" workbookViewId="0">
      <selection activeCell="S4" sqref="S4"/>
    </sheetView>
  </sheetViews>
  <sheetFormatPr defaultRowHeight="15"/>
  <cols>
    <col min="1" max="1" width="8.5703125" style="293" bestFit="1" customWidth="1"/>
    <col min="2" max="2" width="36.5703125" style="293" customWidth="1"/>
    <col min="3" max="3" width="4.140625" style="328" customWidth="1"/>
    <col min="4" max="14" width="4.140625" style="293" customWidth="1"/>
    <col min="15" max="15" width="13.28515625" style="293" customWidth="1"/>
    <col min="16" max="16" width="15.85546875" style="293" customWidth="1"/>
    <col min="17" max="17" width="12.5703125" style="293" customWidth="1"/>
    <col min="18" max="40" width="9.140625" style="292"/>
    <col min="41" max="16384" width="9.140625" style="293"/>
  </cols>
  <sheetData>
    <row r="1" spans="1:40" ht="46.5" customHeight="1">
      <c r="A1" s="449" t="s">
        <v>406</v>
      </c>
      <c r="B1" s="449"/>
      <c r="C1" s="449"/>
      <c r="D1" s="449"/>
      <c r="E1" s="449"/>
      <c r="F1" s="449"/>
      <c r="G1" s="449"/>
      <c r="H1" s="449"/>
      <c r="I1" s="449"/>
      <c r="J1" s="449"/>
      <c r="K1" s="449"/>
      <c r="L1" s="449"/>
      <c r="M1" s="449"/>
      <c r="N1" s="449"/>
      <c r="O1" s="449"/>
      <c r="P1" s="449"/>
      <c r="Q1" s="449"/>
    </row>
    <row r="2" spans="1:40" ht="64.5" customHeight="1">
      <c r="A2" s="450" t="s">
        <v>443</v>
      </c>
      <c r="B2" s="450"/>
      <c r="C2" s="450"/>
      <c r="D2" s="450"/>
      <c r="E2" s="450"/>
      <c r="F2" s="450"/>
      <c r="G2" s="450"/>
      <c r="H2" s="450"/>
      <c r="I2" s="450"/>
      <c r="J2" s="450"/>
      <c r="K2" s="450"/>
      <c r="L2" s="450"/>
      <c r="M2" s="450"/>
      <c r="N2" s="450"/>
      <c r="O2" s="450"/>
      <c r="P2" s="450"/>
      <c r="Q2" s="450"/>
    </row>
    <row r="3" spans="1:40" ht="13.5" customHeight="1">
      <c r="A3" s="294"/>
      <c r="B3" s="294"/>
      <c r="C3" s="294"/>
      <c r="D3" s="294"/>
      <c r="E3" s="294"/>
      <c r="F3" s="294"/>
      <c r="G3" s="294"/>
      <c r="H3" s="294"/>
      <c r="I3" s="294"/>
      <c r="J3" s="294"/>
      <c r="K3" s="294"/>
      <c r="L3" s="294"/>
      <c r="M3" s="294"/>
      <c r="N3" s="294"/>
      <c r="O3" s="294"/>
      <c r="P3" s="294"/>
      <c r="Q3" s="294"/>
    </row>
    <row r="4" spans="1:40" ht="150.75" customHeight="1">
      <c r="A4" s="454" t="s">
        <v>462</v>
      </c>
      <c r="B4" s="455"/>
      <c r="C4" s="455"/>
      <c r="D4" s="455"/>
      <c r="E4" s="455"/>
      <c r="F4" s="455"/>
      <c r="G4" s="455"/>
      <c r="H4" s="455"/>
      <c r="I4" s="455"/>
      <c r="J4" s="455"/>
      <c r="K4" s="455"/>
      <c r="L4" s="455"/>
      <c r="M4" s="455"/>
      <c r="N4" s="455"/>
      <c r="O4" s="455"/>
      <c r="P4" s="455"/>
      <c r="Q4" s="456"/>
    </row>
    <row r="5" spans="1:40" ht="27" customHeight="1">
      <c r="A5" s="294"/>
      <c r="B5" s="294"/>
      <c r="C5" s="294"/>
      <c r="D5" s="294"/>
      <c r="E5" s="294"/>
      <c r="F5" s="294"/>
      <c r="G5" s="294"/>
      <c r="H5" s="294"/>
      <c r="I5" s="294"/>
      <c r="J5" s="294"/>
      <c r="K5" s="294"/>
      <c r="L5" s="294"/>
      <c r="M5" s="294"/>
      <c r="N5" s="294"/>
      <c r="O5" s="294"/>
      <c r="P5" s="294"/>
      <c r="Q5" s="294"/>
    </row>
    <row r="6" spans="1:40" ht="27" customHeight="1">
      <c r="B6" s="331" t="s">
        <v>444</v>
      </c>
      <c r="C6" s="457"/>
      <c r="D6" s="457"/>
      <c r="E6" s="457"/>
      <c r="F6" s="457"/>
      <c r="G6" s="457"/>
      <c r="H6" s="457"/>
      <c r="I6" s="457"/>
      <c r="J6" s="457"/>
      <c r="K6" s="457"/>
      <c r="L6" s="457"/>
      <c r="M6" s="457"/>
      <c r="N6" s="457"/>
      <c r="O6" s="457"/>
      <c r="P6" s="457"/>
      <c r="Q6" s="457"/>
    </row>
    <row r="7" spans="1:40" ht="27" customHeight="1">
      <c r="B7" s="331" t="s">
        <v>445</v>
      </c>
      <c r="C7" s="458"/>
      <c r="D7" s="458"/>
      <c r="E7" s="458"/>
      <c r="F7" s="458"/>
      <c r="G7" s="458"/>
      <c r="H7" s="458"/>
      <c r="I7" s="458"/>
      <c r="J7" s="458"/>
      <c r="K7" s="458"/>
      <c r="L7" s="458"/>
      <c r="M7" s="458"/>
      <c r="N7" s="458"/>
      <c r="O7" s="458"/>
      <c r="P7" s="458"/>
      <c r="Q7" s="458"/>
    </row>
    <row r="8" spans="1:40" ht="27" customHeight="1">
      <c r="A8" s="327"/>
      <c r="B8" s="294"/>
      <c r="C8" s="294"/>
      <c r="D8" s="294"/>
      <c r="E8" s="294"/>
      <c r="F8" s="294"/>
      <c r="G8" s="294"/>
      <c r="H8" s="294"/>
      <c r="I8" s="294"/>
      <c r="J8" s="294"/>
      <c r="K8" s="294"/>
      <c r="L8" s="294"/>
      <c r="M8" s="294"/>
      <c r="N8" s="294"/>
      <c r="O8" s="294"/>
      <c r="P8" s="294"/>
      <c r="Q8" s="294"/>
    </row>
    <row r="9" spans="1:40">
      <c r="A9" s="451" t="s">
        <v>407</v>
      </c>
      <c r="B9" s="451"/>
      <c r="C9" s="451"/>
      <c r="D9" s="451"/>
      <c r="E9" s="451"/>
      <c r="F9" s="451"/>
      <c r="G9" s="451"/>
      <c r="H9" s="451"/>
      <c r="I9" s="451"/>
      <c r="J9" s="451"/>
      <c r="K9" s="451"/>
      <c r="L9" s="451"/>
      <c r="M9" s="451"/>
      <c r="N9" s="451"/>
      <c r="O9" s="451"/>
      <c r="P9" s="451"/>
      <c r="Q9" s="451"/>
    </row>
    <row r="10" spans="1:40" ht="27.75" customHeight="1">
      <c r="A10" s="295"/>
      <c r="B10" s="295"/>
      <c r="C10" s="452" t="s">
        <v>408</v>
      </c>
      <c r="D10" s="453"/>
      <c r="E10" s="453"/>
      <c r="F10" s="452" t="s">
        <v>409</v>
      </c>
      <c r="G10" s="453"/>
      <c r="H10" s="453"/>
      <c r="I10" s="452" t="s">
        <v>410</v>
      </c>
      <c r="J10" s="453"/>
      <c r="K10" s="453"/>
      <c r="L10" s="452" t="s">
        <v>411</v>
      </c>
      <c r="M10" s="453"/>
      <c r="N10" s="453"/>
      <c r="O10" s="296"/>
      <c r="P10" s="296"/>
      <c r="Q10" s="297"/>
    </row>
    <row r="11" spans="1:40" ht="60" customHeight="1">
      <c r="A11" s="298" t="s">
        <v>412</v>
      </c>
      <c r="B11" s="298" t="s">
        <v>413</v>
      </c>
      <c r="C11" s="299" t="s">
        <v>414</v>
      </c>
      <c r="D11" s="299" t="s">
        <v>415</v>
      </c>
      <c r="E11" s="299" t="s">
        <v>416</v>
      </c>
      <c r="F11" s="299" t="s">
        <v>417</v>
      </c>
      <c r="G11" s="299" t="s">
        <v>416</v>
      </c>
      <c r="H11" s="299" t="s">
        <v>414</v>
      </c>
      <c r="I11" s="299" t="s">
        <v>414</v>
      </c>
      <c r="J11" s="299" t="s">
        <v>417</v>
      </c>
      <c r="K11" s="299" t="s">
        <v>418</v>
      </c>
      <c r="L11" s="299" t="s">
        <v>419</v>
      </c>
      <c r="M11" s="299" t="s">
        <v>420</v>
      </c>
      <c r="N11" s="299" t="s">
        <v>421</v>
      </c>
      <c r="O11" s="300" t="s">
        <v>422</v>
      </c>
      <c r="P11" s="300" t="s">
        <v>423</v>
      </c>
      <c r="Q11" s="298" t="s">
        <v>424</v>
      </c>
    </row>
    <row r="12" spans="1:40">
      <c r="A12" s="301">
        <v>1</v>
      </c>
      <c r="B12" s="302" t="s">
        <v>425</v>
      </c>
      <c r="C12" s="303">
        <v>0</v>
      </c>
      <c r="D12" s="304">
        <v>0</v>
      </c>
      <c r="E12" s="304">
        <v>0</v>
      </c>
      <c r="F12" s="304">
        <v>0</v>
      </c>
      <c r="G12" s="304">
        <v>0</v>
      </c>
      <c r="H12" s="304">
        <v>0</v>
      </c>
      <c r="I12" s="304">
        <v>0</v>
      </c>
      <c r="J12" s="304">
        <v>0</v>
      </c>
      <c r="K12" s="304">
        <v>0</v>
      </c>
      <c r="L12" s="304">
        <v>0</v>
      </c>
      <c r="M12" s="304">
        <v>0</v>
      </c>
      <c r="N12" s="304">
        <v>0</v>
      </c>
      <c r="O12" s="305"/>
      <c r="P12" s="305"/>
      <c r="Q12" s="306">
        <f>AVERAGE(C12:N12)</f>
        <v>0</v>
      </c>
    </row>
    <row r="13" spans="1:40" s="310" customFormat="1">
      <c r="A13" s="301">
        <v>2</v>
      </c>
      <c r="B13" s="307" t="s">
        <v>426</v>
      </c>
      <c r="C13" s="308">
        <v>0</v>
      </c>
      <c r="D13" s="309">
        <v>0</v>
      </c>
      <c r="E13" s="309">
        <v>0</v>
      </c>
      <c r="F13" s="309">
        <v>0</v>
      </c>
      <c r="G13" s="309">
        <v>0</v>
      </c>
      <c r="H13" s="309">
        <v>0</v>
      </c>
      <c r="I13" s="309">
        <v>0</v>
      </c>
      <c r="J13" s="309">
        <v>0</v>
      </c>
      <c r="K13" s="309">
        <v>0</v>
      </c>
      <c r="L13" s="309">
        <v>0</v>
      </c>
      <c r="M13" s="309">
        <v>0</v>
      </c>
      <c r="N13" s="309">
        <v>0</v>
      </c>
      <c r="O13" s="305"/>
      <c r="P13" s="305"/>
      <c r="Q13" s="306">
        <f>AVERAGE(C13:N13)*(7/8)</f>
        <v>0</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row>
    <row r="14" spans="1:40" s="310" customFormat="1">
      <c r="A14" s="301">
        <v>3</v>
      </c>
      <c r="B14" s="307" t="s">
        <v>427</v>
      </c>
      <c r="C14" s="308">
        <v>0</v>
      </c>
      <c r="D14" s="309">
        <v>0</v>
      </c>
      <c r="E14" s="309">
        <v>0</v>
      </c>
      <c r="F14" s="309">
        <v>0</v>
      </c>
      <c r="G14" s="309">
        <v>0</v>
      </c>
      <c r="H14" s="309">
        <v>0</v>
      </c>
      <c r="I14" s="309">
        <v>0</v>
      </c>
      <c r="J14" s="309">
        <v>0</v>
      </c>
      <c r="K14" s="309">
        <v>0</v>
      </c>
      <c r="L14" s="309">
        <v>0</v>
      </c>
      <c r="M14" s="309">
        <v>0</v>
      </c>
      <c r="N14" s="309">
        <v>0</v>
      </c>
      <c r="O14" s="305"/>
      <c r="P14" s="305"/>
      <c r="Q14" s="306">
        <f>AVERAGE(C14:N14)*(6/8)</f>
        <v>0</v>
      </c>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row>
    <row r="15" spans="1:40" s="310" customFormat="1">
      <c r="A15" s="301">
        <v>4</v>
      </c>
      <c r="B15" s="307" t="s">
        <v>428</v>
      </c>
      <c r="C15" s="308">
        <v>0</v>
      </c>
      <c r="D15" s="309">
        <v>0</v>
      </c>
      <c r="E15" s="309">
        <v>0</v>
      </c>
      <c r="F15" s="309">
        <v>0</v>
      </c>
      <c r="G15" s="309">
        <v>0</v>
      </c>
      <c r="H15" s="309">
        <v>0</v>
      </c>
      <c r="I15" s="309">
        <v>0</v>
      </c>
      <c r="J15" s="309">
        <v>0</v>
      </c>
      <c r="K15" s="309">
        <v>0</v>
      </c>
      <c r="L15" s="309">
        <v>0</v>
      </c>
      <c r="M15" s="309">
        <v>0</v>
      </c>
      <c r="N15" s="309">
        <v>0</v>
      </c>
      <c r="O15" s="305"/>
      <c r="P15" s="305"/>
      <c r="Q15" s="306">
        <f>AVERAGE(C15:N15)*(5/8)</f>
        <v>0</v>
      </c>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row>
    <row r="16" spans="1:40" s="310" customFormat="1">
      <c r="A16" s="301">
        <v>5</v>
      </c>
      <c r="B16" s="307" t="s">
        <v>429</v>
      </c>
      <c r="C16" s="308">
        <v>0</v>
      </c>
      <c r="D16" s="309">
        <v>0</v>
      </c>
      <c r="E16" s="309">
        <v>0</v>
      </c>
      <c r="F16" s="309">
        <v>0</v>
      </c>
      <c r="G16" s="309">
        <v>0</v>
      </c>
      <c r="H16" s="309">
        <v>0</v>
      </c>
      <c r="I16" s="309">
        <v>0</v>
      </c>
      <c r="J16" s="309">
        <v>0</v>
      </c>
      <c r="K16" s="309">
        <v>0</v>
      </c>
      <c r="L16" s="309">
        <v>0</v>
      </c>
      <c r="M16" s="309">
        <v>0</v>
      </c>
      <c r="N16" s="309">
        <v>0</v>
      </c>
      <c r="O16" s="305"/>
      <c r="P16" s="305"/>
      <c r="Q16" s="306">
        <f>AVERAGE(C16:N16)*(4/8)</f>
        <v>0</v>
      </c>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row>
    <row r="17" spans="1:40" s="310" customFormat="1">
      <c r="A17" s="301">
        <v>6</v>
      </c>
      <c r="B17" s="307" t="s">
        <v>430</v>
      </c>
      <c r="C17" s="308">
        <v>0</v>
      </c>
      <c r="D17" s="309">
        <v>0</v>
      </c>
      <c r="E17" s="309">
        <v>0</v>
      </c>
      <c r="F17" s="309">
        <v>0</v>
      </c>
      <c r="G17" s="309">
        <v>0</v>
      </c>
      <c r="H17" s="309">
        <v>0</v>
      </c>
      <c r="I17" s="309">
        <v>0</v>
      </c>
      <c r="J17" s="309">
        <v>0</v>
      </c>
      <c r="K17" s="309">
        <v>0</v>
      </c>
      <c r="L17" s="309">
        <v>0</v>
      </c>
      <c r="M17" s="309">
        <v>0</v>
      </c>
      <c r="N17" s="309">
        <v>0</v>
      </c>
      <c r="O17" s="305"/>
      <c r="P17" s="305"/>
      <c r="Q17" s="306">
        <f>AVERAGE(C17:N17)*(3/8)</f>
        <v>0</v>
      </c>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row>
    <row r="18" spans="1:40" s="310" customFormat="1">
      <c r="A18" s="301">
        <v>7</v>
      </c>
      <c r="B18" s="307" t="s">
        <v>431</v>
      </c>
      <c r="C18" s="308">
        <v>0</v>
      </c>
      <c r="D18" s="309">
        <v>0</v>
      </c>
      <c r="E18" s="309">
        <v>0</v>
      </c>
      <c r="F18" s="309">
        <v>0</v>
      </c>
      <c r="G18" s="309">
        <v>0</v>
      </c>
      <c r="H18" s="309">
        <v>0</v>
      </c>
      <c r="I18" s="309">
        <v>0</v>
      </c>
      <c r="J18" s="309">
        <v>0</v>
      </c>
      <c r="K18" s="309">
        <v>0</v>
      </c>
      <c r="L18" s="309">
        <v>0</v>
      </c>
      <c r="M18" s="309">
        <v>0</v>
      </c>
      <c r="N18" s="309">
        <v>0</v>
      </c>
      <c r="O18" s="305"/>
      <c r="P18" s="305"/>
      <c r="Q18" s="306">
        <f>AVERAGE(C18:N18)*(2/8)</f>
        <v>0</v>
      </c>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row>
    <row r="19" spans="1:40" s="310" customFormat="1">
      <c r="A19" s="301">
        <v>8</v>
      </c>
      <c r="B19" s="307" t="s">
        <v>432</v>
      </c>
      <c r="C19" s="308">
        <v>0</v>
      </c>
      <c r="D19" s="309">
        <v>0</v>
      </c>
      <c r="E19" s="309">
        <v>0</v>
      </c>
      <c r="F19" s="309">
        <v>0</v>
      </c>
      <c r="G19" s="309">
        <v>0</v>
      </c>
      <c r="H19" s="309">
        <v>0</v>
      </c>
      <c r="I19" s="309">
        <v>0</v>
      </c>
      <c r="J19" s="309">
        <v>0</v>
      </c>
      <c r="K19" s="309">
        <v>0</v>
      </c>
      <c r="L19" s="309">
        <v>0</v>
      </c>
      <c r="M19" s="309">
        <v>0</v>
      </c>
      <c r="N19" s="309">
        <v>0</v>
      </c>
      <c r="O19" s="305"/>
      <c r="P19" s="305"/>
      <c r="Q19" s="306">
        <f>AVERAGE(C19:N19)*(1/8)</f>
        <v>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row>
    <row r="20" spans="1:40" s="310" customFormat="1" ht="60">
      <c r="A20" s="301">
        <v>9</v>
      </c>
      <c r="B20" s="311" t="s">
        <v>433</v>
      </c>
      <c r="C20" s="459"/>
      <c r="D20" s="460"/>
      <c r="E20" s="460"/>
      <c r="F20" s="460"/>
      <c r="G20" s="460"/>
      <c r="H20" s="460"/>
      <c r="I20" s="460"/>
      <c r="J20" s="460"/>
      <c r="K20" s="460"/>
      <c r="L20" s="460"/>
      <c r="M20" s="460"/>
      <c r="N20" s="461"/>
      <c r="O20" s="312">
        <v>0</v>
      </c>
      <c r="P20" s="305"/>
      <c r="Q20" s="306">
        <f>O20/2080</f>
        <v>0</v>
      </c>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row>
    <row r="21" spans="1:40" ht="45.75" thickBot="1">
      <c r="A21" s="301">
        <v>10</v>
      </c>
      <c r="B21" s="313" t="s">
        <v>434</v>
      </c>
      <c r="C21" s="459"/>
      <c r="D21" s="460"/>
      <c r="E21" s="460"/>
      <c r="F21" s="460"/>
      <c r="G21" s="460"/>
      <c r="H21" s="460"/>
      <c r="I21" s="460"/>
      <c r="J21" s="460"/>
      <c r="K21" s="460"/>
      <c r="L21" s="460"/>
      <c r="M21" s="460"/>
      <c r="N21" s="461"/>
      <c r="O21" s="314"/>
      <c r="P21" s="315">
        <v>0</v>
      </c>
      <c r="Q21" s="306">
        <f>P21/300</f>
        <v>0</v>
      </c>
    </row>
    <row r="22" spans="1:40" s="318" customFormat="1" ht="15.75" thickBot="1">
      <c r="A22" s="462" t="s">
        <v>435</v>
      </c>
      <c r="B22" s="463"/>
      <c r="C22" s="463"/>
      <c r="D22" s="463"/>
      <c r="E22" s="463"/>
      <c r="F22" s="463"/>
      <c r="G22" s="463"/>
      <c r="H22" s="463"/>
      <c r="I22" s="463"/>
      <c r="J22" s="463"/>
      <c r="K22" s="463"/>
      <c r="L22" s="463"/>
      <c r="M22" s="463"/>
      <c r="N22" s="463"/>
      <c r="O22" s="463"/>
      <c r="P22" s="464"/>
      <c r="Q22" s="316">
        <f>SUM(Q12:Q21)</f>
        <v>0</v>
      </c>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row>
    <row r="23" spans="1:40" s="318" customFormat="1" ht="27" customHeight="1">
      <c r="A23" s="319"/>
      <c r="B23" s="320"/>
      <c r="C23" s="321"/>
      <c r="D23" s="322"/>
      <c r="E23" s="322"/>
      <c r="F23" s="322"/>
      <c r="G23" s="322"/>
      <c r="H23" s="322"/>
      <c r="I23" s="322"/>
      <c r="J23" s="322"/>
      <c r="K23" s="322"/>
      <c r="L23" s="322"/>
      <c r="M23" s="322"/>
      <c r="N23" s="322"/>
      <c r="O23" s="322"/>
      <c r="P23" s="322"/>
      <c r="Q23" s="323"/>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row>
    <row r="24" spans="1:40" s="318" customFormat="1">
      <c r="A24" s="452" t="s">
        <v>436</v>
      </c>
      <c r="B24" s="452"/>
      <c r="C24" s="452"/>
      <c r="D24" s="452"/>
      <c r="E24" s="452"/>
      <c r="F24" s="452"/>
      <c r="G24" s="452"/>
      <c r="H24" s="452"/>
      <c r="I24" s="452"/>
      <c r="J24" s="452"/>
      <c r="K24" s="452"/>
      <c r="L24" s="452"/>
      <c r="M24" s="452"/>
      <c r="N24" s="452"/>
      <c r="O24" s="452"/>
      <c r="P24" s="452"/>
      <c r="Q24" s="452"/>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row>
    <row r="25" spans="1:40" s="318" customFormat="1" ht="27" customHeight="1">
      <c r="A25" s="295"/>
      <c r="B25" s="295"/>
      <c r="C25" s="452" t="s">
        <v>408</v>
      </c>
      <c r="D25" s="453"/>
      <c r="E25" s="453"/>
      <c r="F25" s="452" t="s">
        <v>409</v>
      </c>
      <c r="G25" s="453"/>
      <c r="H25" s="453"/>
      <c r="I25" s="452" t="s">
        <v>410</v>
      </c>
      <c r="J25" s="453"/>
      <c r="K25" s="453"/>
      <c r="L25" s="452" t="s">
        <v>411</v>
      </c>
      <c r="M25" s="453"/>
      <c r="N25" s="453"/>
      <c r="O25" s="296"/>
      <c r="P25" s="296"/>
      <c r="Q25" s="29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row>
    <row r="26" spans="1:40" s="318" customFormat="1" ht="51">
      <c r="A26" s="298" t="s">
        <v>412</v>
      </c>
      <c r="B26" s="298" t="s">
        <v>413</v>
      </c>
      <c r="C26" s="299" t="s">
        <v>414</v>
      </c>
      <c r="D26" s="299" t="s">
        <v>415</v>
      </c>
      <c r="E26" s="299" t="s">
        <v>416</v>
      </c>
      <c r="F26" s="299" t="s">
        <v>417</v>
      </c>
      <c r="G26" s="299" t="s">
        <v>416</v>
      </c>
      <c r="H26" s="299" t="s">
        <v>414</v>
      </c>
      <c r="I26" s="299" t="s">
        <v>414</v>
      </c>
      <c r="J26" s="299" t="s">
        <v>417</v>
      </c>
      <c r="K26" s="299" t="s">
        <v>418</v>
      </c>
      <c r="L26" s="299" t="s">
        <v>419</v>
      </c>
      <c r="M26" s="299" t="s">
        <v>420</v>
      </c>
      <c r="N26" s="299" t="s">
        <v>421</v>
      </c>
      <c r="O26" s="300" t="s">
        <v>422</v>
      </c>
      <c r="P26" s="300" t="s">
        <v>423</v>
      </c>
      <c r="Q26" s="298" t="s">
        <v>424</v>
      </c>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row>
    <row r="27" spans="1:40" s="318" customFormat="1">
      <c r="A27" s="301">
        <v>1</v>
      </c>
      <c r="B27" s="302" t="s">
        <v>425</v>
      </c>
      <c r="C27" s="303">
        <v>0</v>
      </c>
      <c r="D27" s="304">
        <v>0</v>
      </c>
      <c r="E27" s="304">
        <v>0</v>
      </c>
      <c r="F27" s="304">
        <v>0</v>
      </c>
      <c r="G27" s="304">
        <v>0</v>
      </c>
      <c r="H27" s="304">
        <v>0</v>
      </c>
      <c r="I27" s="304">
        <v>0</v>
      </c>
      <c r="J27" s="304">
        <v>0</v>
      </c>
      <c r="K27" s="304">
        <v>0</v>
      </c>
      <c r="L27" s="304">
        <v>0</v>
      </c>
      <c r="M27" s="304">
        <v>0</v>
      </c>
      <c r="N27" s="304">
        <v>0</v>
      </c>
      <c r="O27" s="305"/>
      <c r="P27" s="305"/>
      <c r="Q27" s="306">
        <f>AVERAGE(C27:N27)</f>
        <v>0</v>
      </c>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row>
    <row r="28" spans="1:40" s="318" customFormat="1">
      <c r="A28" s="301">
        <v>2</v>
      </c>
      <c r="B28" s="307" t="s">
        <v>426</v>
      </c>
      <c r="C28" s="308">
        <v>0</v>
      </c>
      <c r="D28" s="309">
        <v>0</v>
      </c>
      <c r="E28" s="309">
        <v>0</v>
      </c>
      <c r="F28" s="309">
        <v>0</v>
      </c>
      <c r="G28" s="309">
        <v>0</v>
      </c>
      <c r="H28" s="309">
        <v>0</v>
      </c>
      <c r="I28" s="309">
        <v>0</v>
      </c>
      <c r="J28" s="309">
        <v>0</v>
      </c>
      <c r="K28" s="309">
        <v>0</v>
      </c>
      <c r="L28" s="309">
        <v>0</v>
      </c>
      <c r="M28" s="309">
        <v>0</v>
      </c>
      <c r="N28" s="309">
        <v>0</v>
      </c>
      <c r="O28" s="305"/>
      <c r="P28" s="305"/>
      <c r="Q28" s="306">
        <f>AVERAGE(C28:N28)*(7/8)</f>
        <v>0</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row>
    <row r="29" spans="1:40" s="318" customFormat="1">
      <c r="A29" s="301">
        <v>3</v>
      </c>
      <c r="B29" s="307" t="s">
        <v>427</v>
      </c>
      <c r="C29" s="308">
        <v>0</v>
      </c>
      <c r="D29" s="309">
        <v>0</v>
      </c>
      <c r="E29" s="309">
        <v>0</v>
      </c>
      <c r="F29" s="309">
        <v>0</v>
      </c>
      <c r="G29" s="309">
        <v>0</v>
      </c>
      <c r="H29" s="309">
        <v>0</v>
      </c>
      <c r="I29" s="309">
        <v>0</v>
      </c>
      <c r="J29" s="309">
        <v>0</v>
      </c>
      <c r="K29" s="309">
        <v>0</v>
      </c>
      <c r="L29" s="309">
        <v>0</v>
      </c>
      <c r="M29" s="309">
        <v>0</v>
      </c>
      <c r="N29" s="309">
        <v>0</v>
      </c>
      <c r="O29" s="305"/>
      <c r="P29" s="305"/>
      <c r="Q29" s="306">
        <f>AVERAGE(C29:N29)*(6/8)</f>
        <v>0</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row>
    <row r="30" spans="1:40" s="318" customFormat="1">
      <c r="A30" s="301">
        <v>4</v>
      </c>
      <c r="B30" s="307" t="s">
        <v>428</v>
      </c>
      <c r="C30" s="308">
        <v>0</v>
      </c>
      <c r="D30" s="309">
        <v>0</v>
      </c>
      <c r="E30" s="309">
        <v>0</v>
      </c>
      <c r="F30" s="309">
        <v>0</v>
      </c>
      <c r="G30" s="309">
        <v>0</v>
      </c>
      <c r="H30" s="309">
        <v>0</v>
      </c>
      <c r="I30" s="309">
        <v>0</v>
      </c>
      <c r="J30" s="309">
        <v>0</v>
      </c>
      <c r="K30" s="309">
        <v>0</v>
      </c>
      <c r="L30" s="309">
        <v>0</v>
      </c>
      <c r="M30" s="309">
        <v>0</v>
      </c>
      <c r="N30" s="309">
        <v>0</v>
      </c>
      <c r="O30" s="305"/>
      <c r="P30" s="305"/>
      <c r="Q30" s="306">
        <f>AVERAGE(C30:N30)*(5/8)</f>
        <v>0</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row>
    <row r="31" spans="1:40" s="318" customFormat="1">
      <c r="A31" s="301">
        <v>5</v>
      </c>
      <c r="B31" s="307" t="s">
        <v>429</v>
      </c>
      <c r="C31" s="308">
        <v>0</v>
      </c>
      <c r="D31" s="309">
        <v>0</v>
      </c>
      <c r="E31" s="309">
        <v>0</v>
      </c>
      <c r="F31" s="309">
        <v>0</v>
      </c>
      <c r="G31" s="309">
        <v>0</v>
      </c>
      <c r="H31" s="309">
        <v>0</v>
      </c>
      <c r="I31" s="309">
        <v>0</v>
      </c>
      <c r="J31" s="309">
        <v>0</v>
      </c>
      <c r="K31" s="309">
        <v>0</v>
      </c>
      <c r="L31" s="309">
        <v>0</v>
      </c>
      <c r="M31" s="309">
        <v>0</v>
      </c>
      <c r="N31" s="309">
        <v>0</v>
      </c>
      <c r="O31" s="305"/>
      <c r="P31" s="305"/>
      <c r="Q31" s="306">
        <f>AVERAGE(C31:N31)*(4/8)</f>
        <v>0</v>
      </c>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row>
    <row r="32" spans="1:40" s="318" customFormat="1">
      <c r="A32" s="301">
        <v>6</v>
      </c>
      <c r="B32" s="307" t="s">
        <v>430</v>
      </c>
      <c r="C32" s="308">
        <v>0</v>
      </c>
      <c r="D32" s="309">
        <v>0</v>
      </c>
      <c r="E32" s="309">
        <v>0</v>
      </c>
      <c r="F32" s="309">
        <v>0</v>
      </c>
      <c r="G32" s="309">
        <v>0</v>
      </c>
      <c r="H32" s="309">
        <v>0</v>
      </c>
      <c r="I32" s="309">
        <v>0</v>
      </c>
      <c r="J32" s="309">
        <v>0</v>
      </c>
      <c r="K32" s="309">
        <v>0</v>
      </c>
      <c r="L32" s="309">
        <v>0</v>
      </c>
      <c r="M32" s="309">
        <v>0</v>
      </c>
      <c r="N32" s="309">
        <v>0</v>
      </c>
      <c r="O32" s="305"/>
      <c r="P32" s="305"/>
      <c r="Q32" s="306">
        <f>AVERAGE(C32:N32)*(3/8)</f>
        <v>0</v>
      </c>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row>
    <row r="33" spans="1:40" s="318" customFormat="1">
      <c r="A33" s="301">
        <v>7</v>
      </c>
      <c r="B33" s="307" t="s">
        <v>431</v>
      </c>
      <c r="C33" s="308">
        <v>0</v>
      </c>
      <c r="D33" s="309">
        <v>0</v>
      </c>
      <c r="E33" s="309">
        <v>0</v>
      </c>
      <c r="F33" s="309">
        <v>0</v>
      </c>
      <c r="G33" s="309">
        <v>0</v>
      </c>
      <c r="H33" s="309">
        <v>0</v>
      </c>
      <c r="I33" s="309">
        <v>0</v>
      </c>
      <c r="J33" s="309">
        <v>0</v>
      </c>
      <c r="K33" s="309">
        <v>0</v>
      </c>
      <c r="L33" s="309">
        <v>0</v>
      </c>
      <c r="M33" s="309">
        <v>0</v>
      </c>
      <c r="N33" s="309">
        <v>0</v>
      </c>
      <c r="O33" s="305"/>
      <c r="P33" s="305"/>
      <c r="Q33" s="306">
        <f>AVERAGE(C33:N33)*(2/8)</f>
        <v>0</v>
      </c>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row>
    <row r="34" spans="1:40" s="318" customFormat="1">
      <c r="A34" s="301">
        <v>8</v>
      </c>
      <c r="B34" s="307" t="s">
        <v>432</v>
      </c>
      <c r="C34" s="308">
        <v>0</v>
      </c>
      <c r="D34" s="309">
        <v>0</v>
      </c>
      <c r="E34" s="309">
        <v>0</v>
      </c>
      <c r="F34" s="309">
        <v>0</v>
      </c>
      <c r="G34" s="309">
        <v>0</v>
      </c>
      <c r="H34" s="309">
        <v>0</v>
      </c>
      <c r="I34" s="309">
        <v>0</v>
      </c>
      <c r="J34" s="309">
        <v>0</v>
      </c>
      <c r="K34" s="309">
        <v>0</v>
      </c>
      <c r="L34" s="309">
        <v>0</v>
      </c>
      <c r="M34" s="309">
        <v>0</v>
      </c>
      <c r="N34" s="309">
        <v>0</v>
      </c>
      <c r="O34" s="305"/>
      <c r="P34" s="305"/>
      <c r="Q34" s="306">
        <f>AVERAGE(C34:N34)*(1/8)</f>
        <v>0</v>
      </c>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7"/>
    </row>
    <row r="35" spans="1:40" s="310" customFormat="1" ht="60">
      <c r="A35" s="301">
        <v>9</v>
      </c>
      <c r="B35" s="311" t="s">
        <v>433</v>
      </c>
      <c r="C35" s="459"/>
      <c r="D35" s="460"/>
      <c r="E35" s="460"/>
      <c r="F35" s="460"/>
      <c r="G35" s="460"/>
      <c r="H35" s="460"/>
      <c r="I35" s="460"/>
      <c r="J35" s="460"/>
      <c r="K35" s="460"/>
      <c r="L35" s="460"/>
      <c r="M35" s="460"/>
      <c r="N35" s="461"/>
      <c r="O35" s="312">
        <v>0</v>
      </c>
      <c r="P35" s="305"/>
      <c r="Q35" s="306">
        <f>O35/2080</f>
        <v>0</v>
      </c>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row>
    <row r="36" spans="1:40" ht="45.75" thickBot="1">
      <c r="A36" s="301">
        <v>10</v>
      </c>
      <c r="B36" s="313" t="s">
        <v>434</v>
      </c>
      <c r="C36" s="459"/>
      <c r="D36" s="460"/>
      <c r="E36" s="460"/>
      <c r="F36" s="460"/>
      <c r="G36" s="460"/>
      <c r="H36" s="460"/>
      <c r="I36" s="460"/>
      <c r="J36" s="460"/>
      <c r="K36" s="460"/>
      <c r="L36" s="460"/>
      <c r="M36" s="460"/>
      <c r="N36" s="461"/>
      <c r="O36" s="314"/>
      <c r="P36" s="315">
        <v>0</v>
      </c>
      <c r="Q36" s="306">
        <f>P36/300</f>
        <v>0</v>
      </c>
    </row>
    <row r="37" spans="1:40" s="318" customFormat="1" ht="15.75" thickBot="1">
      <c r="A37" s="462" t="s">
        <v>435</v>
      </c>
      <c r="B37" s="463"/>
      <c r="C37" s="463"/>
      <c r="D37" s="463"/>
      <c r="E37" s="463"/>
      <c r="F37" s="463"/>
      <c r="G37" s="463"/>
      <c r="H37" s="463"/>
      <c r="I37" s="463"/>
      <c r="J37" s="463"/>
      <c r="K37" s="463"/>
      <c r="L37" s="463"/>
      <c r="M37" s="463"/>
      <c r="N37" s="463"/>
      <c r="O37" s="463"/>
      <c r="P37" s="464"/>
      <c r="Q37" s="316">
        <f>SUM(Q27:Q36)</f>
        <v>0</v>
      </c>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row>
    <row r="38" spans="1:40" s="318" customFormat="1" ht="27" customHeight="1">
      <c r="A38" s="319"/>
      <c r="B38" s="320"/>
      <c r="C38" s="321"/>
      <c r="D38" s="322"/>
      <c r="E38" s="322"/>
      <c r="F38" s="322"/>
      <c r="G38" s="322"/>
      <c r="H38" s="322"/>
      <c r="I38" s="322"/>
      <c r="J38" s="322"/>
      <c r="K38" s="322"/>
      <c r="L38" s="322"/>
      <c r="M38" s="322"/>
      <c r="N38" s="322"/>
      <c r="O38" s="322"/>
      <c r="P38" s="322"/>
      <c r="Q38" s="323"/>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row>
    <row r="39" spans="1:40" s="318" customFormat="1" ht="22.5" customHeight="1">
      <c r="A39" s="452" t="s">
        <v>437</v>
      </c>
      <c r="B39" s="452"/>
      <c r="C39" s="452"/>
      <c r="D39" s="452"/>
      <c r="E39" s="452"/>
      <c r="F39" s="452"/>
      <c r="G39" s="452"/>
      <c r="H39" s="452"/>
      <c r="I39" s="452"/>
      <c r="J39" s="452"/>
      <c r="K39" s="452"/>
      <c r="L39" s="452"/>
      <c r="M39" s="452"/>
      <c r="N39" s="452"/>
      <c r="O39" s="452"/>
      <c r="P39" s="452"/>
      <c r="Q39" s="452"/>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row>
    <row r="40" spans="1:40" ht="31.5" customHeight="1">
      <c r="A40" s="295"/>
      <c r="B40" s="295"/>
      <c r="C40" s="452" t="s">
        <v>408</v>
      </c>
      <c r="D40" s="453"/>
      <c r="E40" s="453"/>
      <c r="F40" s="452" t="s">
        <v>409</v>
      </c>
      <c r="G40" s="453"/>
      <c r="H40" s="453"/>
      <c r="I40" s="452" t="s">
        <v>410</v>
      </c>
      <c r="J40" s="453"/>
      <c r="K40" s="453"/>
      <c r="L40" s="452" t="s">
        <v>411</v>
      </c>
      <c r="M40" s="453"/>
      <c r="N40" s="453"/>
      <c r="O40" s="296"/>
      <c r="P40" s="296"/>
      <c r="Q40" s="297"/>
    </row>
    <row r="41" spans="1:40" ht="63" customHeight="1">
      <c r="A41" s="298" t="s">
        <v>412</v>
      </c>
      <c r="B41" s="298" t="s">
        <v>413</v>
      </c>
      <c r="C41" s="299" t="s">
        <v>414</v>
      </c>
      <c r="D41" s="299" t="s">
        <v>415</v>
      </c>
      <c r="E41" s="299" t="s">
        <v>416</v>
      </c>
      <c r="F41" s="299" t="s">
        <v>417</v>
      </c>
      <c r="G41" s="299" t="s">
        <v>416</v>
      </c>
      <c r="H41" s="299" t="s">
        <v>414</v>
      </c>
      <c r="I41" s="299" t="s">
        <v>414</v>
      </c>
      <c r="J41" s="299" t="s">
        <v>417</v>
      </c>
      <c r="K41" s="299" t="s">
        <v>418</v>
      </c>
      <c r="L41" s="299" t="s">
        <v>419</v>
      </c>
      <c r="M41" s="299" t="s">
        <v>420</v>
      </c>
      <c r="N41" s="299" t="s">
        <v>421</v>
      </c>
      <c r="O41" s="300" t="s">
        <v>422</v>
      </c>
      <c r="P41" s="300" t="s">
        <v>423</v>
      </c>
      <c r="Q41" s="298" t="s">
        <v>424</v>
      </c>
    </row>
    <row r="42" spans="1:40">
      <c r="A42" s="301">
        <v>1</v>
      </c>
      <c r="B42" s="302" t="s">
        <v>425</v>
      </c>
      <c r="C42" s="303">
        <v>0</v>
      </c>
      <c r="D42" s="304">
        <v>0</v>
      </c>
      <c r="E42" s="304">
        <v>0</v>
      </c>
      <c r="F42" s="304">
        <v>0</v>
      </c>
      <c r="G42" s="304">
        <v>0</v>
      </c>
      <c r="H42" s="304">
        <v>0</v>
      </c>
      <c r="I42" s="304">
        <v>0</v>
      </c>
      <c r="J42" s="304">
        <v>0</v>
      </c>
      <c r="K42" s="304">
        <v>0</v>
      </c>
      <c r="L42" s="304">
        <v>0</v>
      </c>
      <c r="M42" s="304">
        <v>0</v>
      </c>
      <c r="N42" s="304">
        <v>0</v>
      </c>
      <c r="O42" s="305"/>
      <c r="P42" s="305"/>
      <c r="Q42" s="306">
        <f>AVERAGE(C42:N42)</f>
        <v>0</v>
      </c>
    </row>
    <row r="43" spans="1:40">
      <c r="A43" s="301">
        <v>2</v>
      </c>
      <c r="B43" s="307" t="s">
        <v>426</v>
      </c>
      <c r="C43" s="308">
        <v>0</v>
      </c>
      <c r="D43" s="309">
        <v>0</v>
      </c>
      <c r="E43" s="309">
        <v>0</v>
      </c>
      <c r="F43" s="309">
        <v>0</v>
      </c>
      <c r="G43" s="309">
        <v>0</v>
      </c>
      <c r="H43" s="309">
        <v>0</v>
      </c>
      <c r="I43" s="309">
        <v>0</v>
      </c>
      <c r="J43" s="309">
        <v>0</v>
      </c>
      <c r="K43" s="309">
        <v>0</v>
      </c>
      <c r="L43" s="309">
        <v>0</v>
      </c>
      <c r="M43" s="309">
        <v>0</v>
      </c>
      <c r="N43" s="309">
        <v>0</v>
      </c>
      <c r="O43" s="305"/>
      <c r="P43" s="305"/>
      <c r="Q43" s="306">
        <f>AVERAGE(C43:N43)*(7/8)</f>
        <v>0</v>
      </c>
    </row>
    <row r="44" spans="1:40">
      <c r="A44" s="301">
        <v>3</v>
      </c>
      <c r="B44" s="307" t="s">
        <v>427</v>
      </c>
      <c r="C44" s="308">
        <v>0</v>
      </c>
      <c r="D44" s="309">
        <v>0</v>
      </c>
      <c r="E44" s="309">
        <v>0</v>
      </c>
      <c r="F44" s="309">
        <v>0</v>
      </c>
      <c r="G44" s="309">
        <v>0</v>
      </c>
      <c r="H44" s="309">
        <v>0</v>
      </c>
      <c r="I44" s="309">
        <v>0</v>
      </c>
      <c r="J44" s="309">
        <v>0</v>
      </c>
      <c r="K44" s="309">
        <v>0</v>
      </c>
      <c r="L44" s="309">
        <v>0</v>
      </c>
      <c r="M44" s="309">
        <v>0</v>
      </c>
      <c r="N44" s="309">
        <v>0</v>
      </c>
      <c r="O44" s="305"/>
      <c r="P44" s="305"/>
      <c r="Q44" s="306">
        <f>AVERAGE(C44:N44)*(6/8)</f>
        <v>0</v>
      </c>
    </row>
    <row r="45" spans="1:40">
      <c r="A45" s="301">
        <v>4</v>
      </c>
      <c r="B45" s="307" t="s">
        <v>428</v>
      </c>
      <c r="C45" s="308">
        <v>0</v>
      </c>
      <c r="D45" s="309">
        <v>0</v>
      </c>
      <c r="E45" s="309">
        <v>0</v>
      </c>
      <c r="F45" s="309">
        <v>0</v>
      </c>
      <c r="G45" s="309">
        <v>0</v>
      </c>
      <c r="H45" s="309">
        <v>0</v>
      </c>
      <c r="I45" s="309">
        <v>0</v>
      </c>
      <c r="J45" s="309">
        <v>0</v>
      </c>
      <c r="K45" s="309">
        <v>0</v>
      </c>
      <c r="L45" s="309">
        <v>0</v>
      </c>
      <c r="M45" s="309">
        <v>0</v>
      </c>
      <c r="N45" s="309">
        <v>0</v>
      </c>
      <c r="O45" s="305"/>
      <c r="P45" s="305"/>
      <c r="Q45" s="306">
        <f>AVERAGE(C45:N45)*(5/8)</f>
        <v>0</v>
      </c>
    </row>
    <row r="46" spans="1:40">
      <c r="A46" s="301">
        <v>5</v>
      </c>
      <c r="B46" s="307" t="s">
        <v>429</v>
      </c>
      <c r="C46" s="308">
        <v>0</v>
      </c>
      <c r="D46" s="309">
        <v>0</v>
      </c>
      <c r="E46" s="309">
        <v>0</v>
      </c>
      <c r="F46" s="309">
        <v>0</v>
      </c>
      <c r="G46" s="309">
        <v>0</v>
      </c>
      <c r="H46" s="309">
        <v>0</v>
      </c>
      <c r="I46" s="309">
        <v>0</v>
      </c>
      <c r="J46" s="309">
        <v>0</v>
      </c>
      <c r="K46" s="309">
        <v>0</v>
      </c>
      <c r="L46" s="309">
        <v>0</v>
      </c>
      <c r="M46" s="309">
        <v>0</v>
      </c>
      <c r="N46" s="309">
        <v>0</v>
      </c>
      <c r="O46" s="305"/>
      <c r="P46" s="305"/>
      <c r="Q46" s="306">
        <f>AVERAGE(C46:N46)*(4/8)</f>
        <v>0</v>
      </c>
    </row>
    <row r="47" spans="1:40">
      <c r="A47" s="301">
        <v>6</v>
      </c>
      <c r="B47" s="307" t="s">
        <v>430</v>
      </c>
      <c r="C47" s="308">
        <v>0</v>
      </c>
      <c r="D47" s="309">
        <v>0</v>
      </c>
      <c r="E47" s="309">
        <v>0</v>
      </c>
      <c r="F47" s="309">
        <v>0</v>
      </c>
      <c r="G47" s="309">
        <v>0</v>
      </c>
      <c r="H47" s="309">
        <v>0</v>
      </c>
      <c r="I47" s="309">
        <v>0</v>
      </c>
      <c r="J47" s="309">
        <v>0</v>
      </c>
      <c r="K47" s="309">
        <v>0</v>
      </c>
      <c r="L47" s="309">
        <v>0</v>
      </c>
      <c r="M47" s="309">
        <v>0</v>
      </c>
      <c r="N47" s="309">
        <v>0</v>
      </c>
      <c r="O47" s="305"/>
      <c r="P47" s="305"/>
      <c r="Q47" s="306">
        <f>AVERAGE(C47:N47)*(3/8)</f>
        <v>0</v>
      </c>
    </row>
    <row r="48" spans="1:40">
      <c r="A48" s="301">
        <v>7</v>
      </c>
      <c r="B48" s="307" t="s">
        <v>431</v>
      </c>
      <c r="C48" s="308">
        <v>0</v>
      </c>
      <c r="D48" s="309">
        <v>0</v>
      </c>
      <c r="E48" s="309">
        <v>0</v>
      </c>
      <c r="F48" s="309">
        <v>0</v>
      </c>
      <c r="G48" s="309">
        <v>0</v>
      </c>
      <c r="H48" s="309">
        <v>0</v>
      </c>
      <c r="I48" s="309">
        <v>0</v>
      </c>
      <c r="J48" s="309">
        <v>0</v>
      </c>
      <c r="K48" s="309">
        <v>0</v>
      </c>
      <c r="L48" s="309">
        <v>0</v>
      </c>
      <c r="M48" s="309">
        <v>0</v>
      </c>
      <c r="N48" s="309">
        <v>0</v>
      </c>
      <c r="O48" s="305"/>
      <c r="P48" s="305"/>
      <c r="Q48" s="306">
        <f>AVERAGE(C48:N48)*(2/8)</f>
        <v>0</v>
      </c>
    </row>
    <row r="49" spans="1:40">
      <c r="A49" s="301">
        <v>8</v>
      </c>
      <c r="B49" s="307" t="s">
        <v>432</v>
      </c>
      <c r="C49" s="308">
        <v>0</v>
      </c>
      <c r="D49" s="309">
        <v>0</v>
      </c>
      <c r="E49" s="309">
        <v>0</v>
      </c>
      <c r="F49" s="309">
        <v>0</v>
      </c>
      <c r="G49" s="309">
        <v>0</v>
      </c>
      <c r="H49" s="309">
        <v>0</v>
      </c>
      <c r="I49" s="309">
        <v>0</v>
      </c>
      <c r="J49" s="309">
        <v>0</v>
      </c>
      <c r="K49" s="309">
        <v>0</v>
      </c>
      <c r="L49" s="309">
        <v>0</v>
      </c>
      <c r="M49" s="309">
        <v>0</v>
      </c>
      <c r="N49" s="309">
        <v>0</v>
      </c>
      <c r="O49" s="305"/>
      <c r="P49" s="305"/>
      <c r="Q49" s="306">
        <f>AVERAGE(C49:N49)*(1/8)</f>
        <v>0</v>
      </c>
    </row>
    <row r="50" spans="1:40" s="310" customFormat="1" ht="60">
      <c r="A50" s="301">
        <v>9</v>
      </c>
      <c r="B50" s="311" t="s">
        <v>433</v>
      </c>
      <c r="C50" s="459"/>
      <c r="D50" s="460"/>
      <c r="E50" s="460"/>
      <c r="F50" s="460"/>
      <c r="G50" s="460"/>
      <c r="H50" s="460"/>
      <c r="I50" s="460"/>
      <c r="J50" s="460"/>
      <c r="K50" s="460"/>
      <c r="L50" s="460"/>
      <c r="M50" s="460"/>
      <c r="N50" s="461"/>
      <c r="O50" s="312">
        <v>0</v>
      </c>
      <c r="P50" s="305"/>
      <c r="Q50" s="306">
        <f>O50/2080</f>
        <v>0</v>
      </c>
      <c r="R50" s="292"/>
      <c r="S50" s="292"/>
      <c r="T50" s="292"/>
      <c r="U50" s="292"/>
      <c r="V50" s="292"/>
      <c r="W50" s="292"/>
      <c r="X50" s="292"/>
      <c r="Y50" s="292"/>
      <c r="Z50" s="292"/>
      <c r="AA50" s="292"/>
      <c r="AB50" s="292"/>
      <c r="AC50" s="292"/>
      <c r="AD50" s="292"/>
      <c r="AE50" s="292"/>
      <c r="AF50" s="292"/>
      <c r="AG50" s="292"/>
      <c r="AH50" s="292"/>
      <c r="AI50" s="292"/>
      <c r="AJ50" s="292"/>
      <c r="AK50" s="292"/>
      <c r="AL50" s="292"/>
      <c r="AM50" s="292"/>
      <c r="AN50" s="292"/>
    </row>
    <row r="51" spans="1:40" ht="45.75" thickBot="1">
      <c r="A51" s="301">
        <v>10</v>
      </c>
      <c r="B51" s="313" t="s">
        <v>434</v>
      </c>
      <c r="C51" s="459"/>
      <c r="D51" s="460"/>
      <c r="E51" s="460"/>
      <c r="F51" s="460"/>
      <c r="G51" s="460"/>
      <c r="H51" s="460"/>
      <c r="I51" s="460"/>
      <c r="J51" s="460"/>
      <c r="K51" s="460"/>
      <c r="L51" s="460"/>
      <c r="M51" s="460"/>
      <c r="N51" s="461"/>
      <c r="O51" s="314"/>
      <c r="P51" s="315">
        <v>0</v>
      </c>
      <c r="Q51" s="306">
        <f>P51/300</f>
        <v>0</v>
      </c>
    </row>
    <row r="52" spans="1:40" ht="15.75" thickBot="1">
      <c r="A52" s="462" t="s">
        <v>435</v>
      </c>
      <c r="B52" s="463"/>
      <c r="C52" s="463"/>
      <c r="D52" s="463"/>
      <c r="E52" s="463"/>
      <c r="F52" s="463"/>
      <c r="G52" s="463"/>
      <c r="H52" s="463"/>
      <c r="I52" s="463"/>
      <c r="J52" s="463"/>
      <c r="K52" s="463"/>
      <c r="L52" s="463"/>
      <c r="M52" s="463"/>
      <c r="N52" s="463"/>
      <c r="O52" s="463"/>
      <c r="P52" s="464"/>
      <c r="Q52" s="316">
        <f>SUM(Q42:Q51)</f>
        <v>0</v>
      </c>
    </row>
    <row r="53" spans="1:40">
      <c r="A53" s="319"/>
      <c r="B53" s="320"/>
      <c r="C53" s="321"/>
      <c r="D53" s="322"/>
      <c r="E53" s="322"/>
      <c r="F53" s="322"/>
      <c r="G53" s="322"/>
      <c r="H53" s="322"/>
      <c r="I53" s="322"/>
      <c r="J53" s="322"/>
      <c r="K53" s="322"/>
      <c r="L53" s="322"/>
      <c r="M53" s="322"/>
      <c r="N53" s="322"/>
      <c r="O53" s="322"/>
      <c r="P53" s="322"/>
      <c r="Q53" s="323"/>
    </row>
    <row r="54" spans="1:40">
      <c r="A54" s="324"/>
      <c r="B54" s="320"/>
      <c r="C54" s="325"/>
      <c r="D54" s="326"/>
      <c r="E54" s="326"/>
      <c r="F54" s="326"/>
      <c r="G54" s="326"/>
      <c r="H54" s="326"/>
      <c r="I54" s="326"/>
      <c r="J54" s="326"/>
      <c r="K54" s="326"/>
      <c r="L54" s="326"/>
      <c r="M54" s="326"/>
      <c r="N54" s="326"/>
      <c r="O54" s="326"/>
      <c r="P54" s="326"/>
      <c r="Q54" s="326"/>
    </row>
    <row r="55" spans="1:40" ht="15.75">
      <c r="A55" s="324"/>
      <c r="B55" s="466" t="s">
        <v>438</v>
      </c>
      <c r="C55" s="467"/>
      <c r="D55" s="467"/>
      <c r="E55" s="467"/>
      <c r="F55" s="467"/>
      <c r="G55" s="467"/>
      <c r="H55" s="467"/>
      <c r="I55" s="467"/>
      <c r="J55" s="467"/>
      <c r="K55" s="467"/>
      <c r="L55" s="326"/>
      <c r="M55" s="326"/>
      <c r="N55" s="326"/>
      <c r="O55" s="326"/>
      <c r="P55" s="326"/>
      <c r="Q55" s="326"/>
    </row>
    <row r="56" spans="1:40" ht="45.75" customHeight="1">
      <c r="A56" s="320">
        <v>1</v>
      </c>
      <c r="B56" s="465" t="s">
        <v>446</v>
      </c>
      <c r="C56" s="465"/>
      <c r="D56" s="465"/>
      <c r="E56" s="465"/>
      <c r="F56" s="465"/>
      <c r="G56" s="465"/>
      <c r="H56" s="465"/>
      <c r="I56" s="465"/>
      <c r="J56" s="465"/>
      <c r="K56" s="465"/>
      <c r="L56" s="465"/>
      <c r="M56" s="465"/>
      <c r="N56" s="465"/>
      <c r="O56" s="465"/>
      <c r="P56" s="465"/>
      <c r="Q56" s="465"/>
      <c r="R56" s="465"/>
    </row>
    <row r="57" spans="1:40" ht="109.5" customHeight="1">
      <c r="A57" s="320">
        <v>2</v>
      </c>
      <c r="B57" s="465" t="s">
        <v>439</v>
      </c>
      <c r="C57" s="465"/>
      <c r="D57" s="465"/>
      <c r="E57" s="465"/>
      <c r="F57" s="465"/>
      <c r="G57" s="465"/>
      <c r="H57" s="465"/>
      <c r="I57" s="465"/>
      <c r="J57" s="465"/>
      <c r="K57" s="465"/>
      <c r="L57" s="465"/>
      <c r="M57" s="465"/>
      <c r="N57" s="465"/>
      <c r="O57" s="465"/>
      <c r="P57" s="465"/>
      <c r="Q57" s="465"/>
      <c r="R57" s="465"/>
    </row>
    <row r="58" spans="1:40" ht="61.5" customHeight="1">
      <c r="A58" s="320">
        <v>3</v>
      </c>
      <c r="B58" s="465" t="s">
        <v>440</v>
      </c>
      <c r="C58" s="465"/>
      <c r="D58" s="465"/>
      <c r="E58" s="465"/>
      <c r="F58" s="465"/>
      <c r="G58" s="465"/>
      <c r="H58" s="465"/>
      <c r="I58" s="465"/>
      <c r="J58" s="465"/>
      <c r="K58" s="465"/>
      <c r="L58" s="465"/>
      <c r="M58" s="465"/>
      <c r="N58" s="465"/>
      <c r="O58" s="465"/>
      <c r="P58" s="465"/>
      <c r="Q58" s="465"/>
      <c r="R58" s="465"/>
    </row>
    <row r="59" spans="1:40" ht="60.75" customHeight="1">
      <c r="A59" s="320">
        <v>4</v>
      </c>
      <c r="B59" s="465" t="s">
        <v>441</v>
      </c>
      <c r="C59" s="465"/>
      <c r="D59" s="465"/>
      <c r="E59" s="465"/>
      <c r="F59" s="465"/>
      <c r="G59" s="465"/>
      <c r="H59" s="465"/>
      <c r="I59" s="465"/>
      <c r="J59" s="465"/>
      <c r="K59" s="465"/>
      <c r="L59" s="465"/>
      <c r="M59" s="465"/>
      <c r="N59" s="465"/>
      <c r="O59" s="465"/>
      <c r="P59" s="465"/>
      <c r="Q59" s="465"/>
      <c r="R59" s="465"/>
    </row>
    <row r="60" spans="1:40">
      <c r="A60" s="327"/>
    </row>
    <row r="61" spans="1:40">
      <c r="A61" s="327"/>
    </row>
  </sheetData>
  <mergeCells count="34">
    <mergeCell ref="B58:R58"/>
    <mergeCell ref="B59:R59"/>
    <mergeCell ref="C50:N50"/>
    <mergeCell ref="C51:N51"/>
    <mergeCell ref="A52:P52"/>
    <mergeCell ref="B55:K55"/>
    <mergeCell ref="B56:R56"/>
    <mergeCell ref="B57:R57"/>
    <mergeCell ref="F40:H40"/>
    <mergeCell ref="I40:K40"/>
    <mergeCell ref="L40:N40"/>
    <mergeCell ref="C35:N35"/>
    <mergeCell ref="C36:N36"/>
    <mergeCell ref="A37:P37"/>
    <mergeCell ref="A39:Q39"/>
    <mergeCell ref="C40:E40"/>
    <mergeCell ref="C25:E25"/>
    <mergeCell ref="F25:H25"/>
    <mergeCell ref="I25:K25"/>
    <mergeCell ref="L25:N25"/>
    <mergeCell ref="C20:N20"/>
    <mergeCell ref="C21:N21"/>
    <mergeCell ref="A22:P22"/>
    <mergeCell ref="A24:Q24"/>
    <mergeCell ref="A1:Q1"/>
    <mergeCell ref="A2:Q2"/>
    <mergeCell ref="A9:Q9"/>
    <mergeCell ref="C10:E10"/>
    <mergeCell ref="F10:H10"/>
    <mergeCell ref="I10:K10"/>
    <mergeCell ref="L10:N10"/>
    <mergeCell ref="A4:Q4"/>
    <mergeCell ref="C6:Q6"/>
    <mergeCell ref="C7:Q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topLeftCell="A13" zoomScaleNormal="100" workbookViewId="0">
      <selection activeCell="D12" sqref="D12"/>
    </sheetView>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9" t="s">
        <v>72</v>
      </c>
      <c r="C1" s="186">
        <f>D1-1</f>
        <v>2013</v>
      </c>
      <c r="D1" s="186">
        <f>E1-1</f>
        <v>2014</v>
      </c>
      <c r="E1" s="186">
        <v>2015</v>
      </c>
    </row>
    <row r="2" spans="1:5" ht="14.25" customHeight="1">
      <c r="A2" s="39" t="s">
        <v>89</v>
      </c>
      <c r="B2" s="40"/>
      <c r="C2" s="40"/>
      <c r="D2" s="40"/>
      <c r="E2" s="40"/>
    </row>
    <row r="3" spans="1:5" ht="14.25" customHeight="1">
      <c r="A3" s="42" t="s">
        <v>90</v>
      </c>
      <c r="B3" s="42"/>
      <c r="C3" s="210"/>
      <c r="D3" s="210"/>
      <c r="E3" s="210"/>
    </row>
    <row r="4" spans="1:5" ht="14.25" customHeight="1">
      <c r="A4" s="42" t="s">
        <v>91</v>
      </c>
      <c r="B4" s="42"/>
      <c r="C4" s="210"/>
      <c r="D4" s="210"/>
      <c r="E4" s="210"/>
    </row>
    <row r="5" spans="1:5" ht="14.25" customHeight="1">
      <c r="A5" s="42" t="s">
        <v>92</v>
      </c>
      <c r="B5" s="42"/>
      <c r="C5" s="210"/>
      <c r="D5" s="210"/>
      <c r="E5" s="210"/>
    </row>
    <row r="6" spans="1:5" ht="14.25" customHeight="1">
      <c r="A6" s="42"/>
      <c r="B6" s="42"/>
      <c r="C6" s="210"/>
      <c r="D6" s="210"/>
      <c r="E6" s="210"/>
    </row>
    <row r="7" spans="1:5" ht="14.25" customHeight="1">
      <c r="A7" s="42"/>
      <c r="B7" s="42"/>
      <c r="C7" s="210"/>
      <c r="D7" s="210"/>
      <c r="E7" s="210"/>
    </row>
    <row r="8" spans="1:5" ht="21">
      <c r="A8" s="43" t="s">
        <v>309</v>
      </c>
      <c r="B8" s="156"/>
      <c r="C8" s="209">
        <f>SUM(C3:C7)</f>
        <v>0</v>
      </c>
      <c r="D8" s="209">
        <f>SUM(D3:D7)</f>
        <v>0</v>
      </c>
      <c r="E8" s="209">
        <f>SUM(E3:E7)</f>
        <v>0</v>
      </c>
    </row>
    <row r="9" spans="1:5" ht="15.75" customHeight="1">
      <c r="A9" s="44" t="s">
        <v>93</v>
      </c>
      <c r="B9" s="45"/>
      <c r="C9" s="45"/>
      <c r="D9" s="45"/>
      <c r="E9" s="45"/>
    </row>
    <row r="10" spans="1:5" ht="15.75" customHeight="1">
      <c r="A10" s="47" t="s">
        <v>90</v>
      </c>
      <c r="B10" s="47"/>
      <c r="C10" s="211"/>
      <c r="D10" s="211"/>
      <c r="E10" s="211"/>
    </row>
    <row r="11" spans="1:5" ht="15.75" customHeight="1">
      <c r="A11" s="47" t="s">
        <v>91</v>
      </c>
      <c r="B11" s="47"/>
      <c r="C11" s="211"/>
      <c r="D11" s="211"/>
      <c r="E11" s="211"/>
    </row>
    <row r="12" spans="1:5" ht="15.75" customHeight="1">
      <c r="A12" s="47" t="s">
        <v>92</v>
      </c>
      <c r="B12" s="47"/>
      <c r="C12" s="211"/>
      <c r="D12" s="211"/>
      <c r="E12" s="211"/>
    </row>
    <row r="13" spans="1:5" ht="15.75" customHeight="1">
      <c r="A13" s="47"/>
      <c r="B13" s="47"/>
      <c r="C13" s="211"/>
      <c r="D13" s="211"/>
      <c r="E13" s="211"/>
    </row>
    <row r="14" spans="1:5" ht="15.75" customHeight="1">
      <c r="A14" s="47"/>
      <c r="B14" s="47"/>
      <c r="C14" s="211"/>
      <c r="D14" s="211"/>
      <c r="E14" s="211"/>
    </row>
    <row r="15" spans="1:5" ht="21">
      <c r="A15" s="48" t="s">
        <v>308</v>
      </c>
      <c r="B15" s="156"/>
      <c r="C15" s="207">
        <f>SUM(C10:C14)</f>
        <v>0</v>
      </c>
      <c r="D15" s="207">
        <f>SUM(D10:D14)</f>
        <v>0</v>
      </c>
      <c r="E15" s="207">
        <f>SUM(E10:E14)</f>
        <v>0</v>
      </c>
    </row>
    <row r="16" spans="1:5" ht="52.5">
      <c r="A16" s="7" t="s">
        <v>24</v>
      </c>
      <c r="B16" s="156"/>
      <c r="C16" s="207">
        <f>C15+C8</f>
        <v>0</v>
      </c>
      <c r="D16" s="207">
        <f>D15+D8</f>
        <v>0</v>
      </c>
      <c r="E16" s="207">
        <f>E15+E8</f>
        <v>0</v>
      </c>
    </row>
    <row r="18" spans="1:5" ht="45" customHeight="1">
      <c r="A18" s="7" t="s">
        <v>25</v>
      </c>
      <c r="B18" s="119" t="s">
        <v>72</v>
      </c>
      <c r="C18" s="186" t="s">
        <v>269</v>
      </c>
      <c r="D18" s="186" t="s">
        <v>268</v>
      </c>
      <c r="E18" s="186" t="s">
        <v>267</v>
      </c>
    </row>
    <row r="19" spans="1:5" ht="14.25" customHeight="1">
      <c r="A19" s="39" t="s">
        <v>89</v>
      </c>
      <c r="B19" s="40"/>
      <c r="C19" s="40"/>
      <c r="D19" s="40"/>
      <c r="E19" s="40"/>
    </row>
    <row r="20" spans="1:5" ht="14.25" customHeight="1">
      <c r="A20" s="42" t="s">
        <v>321</v>
      </c>
      <c r="B20" s="42"/>
      <c r="C20" s="210"/>
      <c r="D20" s="210"/>
      <c r="E20" s="210"/>
    </row>
    <row r="21" spans="1:5" ht="14.25" customHeight="1">
      <c r="A21" s="42" t="s">
        <v>322</v>
      </c>
      <c r="B21" s="42"/>
      <c r="C21" s="210"/>
      <c r="D21" s="210"/>
      <c r="E21" s="210"/>
    </row>
    <row r="22" spans="1:5" ht="14.25" customHeight="1">
      <c r="A22" s="42" t="s">
        <v>323</v>
      </c>
      <c r="B22" s="42"/>
      <c r="C22" s="210"/>
      <c r="D22" s="210"/>
      <c r="E22" s="210"/>
    </row>
    <row r="23" spans="1:5" ht="14.25" customHeight="1">
      <c r="A23" s="42"/>
      <c r="B23" s="42"/>
      <c r="C23" s="210"/>
      <c r="D23" s="210"/>
      <c r="E23" s="210"/>
    </row>
    <row r="24" spans="1:5" ht="14.25" customHeight="1">
      <c r="A24" s="42"/>
      <c r="B24" s="42"/>
      <c r="C24" s="210"/>
      <c r="D24" s="210"/>
      <c r="E24" s="210"/>
    </row>
    <row r="25" spans="1:5" ht="21">
      <c r="A25" s="43" t="s">
        <v>309</v>
      </c>
      <c r="B25" s="156"/>
      <c r="C25" s="209">
        <f>SUM(C20:C24)</f>
        <v>0</v>
      </c>
      <c r="D25" s="209">
        <f>SUM(D20:D24)</f>
        <v>0</v>
      </c>
      <c r="E25" s="209">
        <f>SUM(E20:E24)</f>
        <v>0</v>
      </c>
    </row>
    <row r="26" spans="1:5" ht="15.75" customHeight="1">
      <c r="A26" s="44" t="s">
        <v>93</v>
      </c>
      <c r="B26" s="45"/>
      <c r="C26" s="45"/>
      <c r="D26" s="45"/>
      <c r="E26" s="45"/>
    </row>
    <row r="27" spans="1:5" ht="15.75" customHeight="1">
      <c r="A27" s="47" t="s">
        <v>321</v>
      </c>
      <c r="B27" s="47"/>
      <c r="C27" s="211"/>
      <c r="D27" s="211"/>
      <c r="E27" s="211"/>
    </row>
    <row r="28" spans="1:5" ht="15.75" customHeight="1">
      <c r="A28" s="47" t="s">
        <v>322</v>
      </c>
      <c r="B28" s="47"/>
      <c r="C28" s="211"/>
      <c r="D28" s="211"/>
      <c r="E28" s="211"/>
    </row>
    <row r="29" spans="1:5" ht="15.75" customHeight="1">
      <c r="A29" s="47" t="s">
        <v>323</v>
      </c>
      <c r="B29" s="47"/>
      <c r="C29" s="211"/>
      <c r="D29" s="211"/>
      <c r="E29" s="211"/>
    </row>
    <row r="30" spans="1:5" ht="15.75" customHeight="1">
      <c r="A30" s="47"/>
      <c r="B30" s="47"/>
      <c r="C30" s="211"/>
      <c r="D30" s="211"/>
      <c r="E30" s="211"/>
    </row>
    <row r="31" spans="1:5" ht="15.75" customHeight="1">
      <c r="A31" s="47"/>
      <c r="B31" s="47"/>
      <c r="C31" s="211"/>
      <c r="D31" s="211"/>
      <c r="E31" s="211"/>
    </row>
    <row r="32" spans="1:5" ht="21">
      <c r="A32" s="48" t="s">
        <v>308</v>
      </c>
      <c r="B32" s="156"/>
      <c r="C32" s="207">
        <f>SUM(C27:C31)</f>
        <v>0</v>
      </c>
      <c r="D32" s="207">
        <f>SUM(D27:D31)</f>
        <v>0</v>
      </c>
      <c r="E32" s="207">
        <f>SUM(E27:E31)</f>
        <v>0</v>
      </c>
    </row>
    <row r="33" spans="1:5" ht="52.5">
      <c r="A33" s="7" t="s">
        <v>26</v>
      </c>
      <c r="B33" s="156"/>
      <c r="C33" s="207">
        <f>C32+C25</f>
        <v>0</v>
      </c>
      <c r="D33" s="207">
        <f>D32+D25</f>
        <v>0</v>
      </c>
      <c r="E33" s="207">
        <f>E32+E25</f>
        <v>0</v>
      </c>
    </row>
    <row r="35" spans="1:5" ht="31.5">
      <c r="A35" s="7" t="s">
        <v>41</v>
      </c>
      <c r="B35" s="156"/>
      <c r="C35" s="207">
        <f>C33+C16</f>
        <v>0</v>
      </c>
      <c r="D35" s="207">
        <f>D33+D16</f>
        <v>0</v>
      </c>
      <c r="E35" s="207">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zoomScaleNormal="100" workbookViewId="0">
      <selection activeCell="C1" sqref="C1"/>
    </sheetView>
  </sheetViews>
  <sheetFormatPr defaultRowHeight="10.5"/>
  <cols>
    <col min="1" max="1" width="29.85546875" style="52" customWidth="1"/>
    <col min="2" max="2" width="11" style="52" customWidth="1"/>
    <col min="3" max="5" width="14.140625" style="52" customWidth="1"/>
    <col min="6" max="16384" width="9.140625" style="52"/>
  </cols>
  <sheetData>
    <row r="1" spans="1:5" ht="42">
      <c r="A1" s="226" t="s">
        <v>42</v>
      </c>
      <c r="B1" s="225" t="s">
        <v>94</v>
      </c>
      <c r="C1" s="186">
        <f>D1-1</f>
        <v>2013</v>
      </c>
      <c r="D1" s="186">
        <f>E1-1</f>
        <v>2014</v>
      </c>
      <c r="E1" s="186">
        <v>2015</v>
      </c>
    </row>
    <row r="2" spans="1:5">
      <c r="A2" s="39" t="s">
        <v>118</v>
      </c>
      <c r="B2" s="40"/>
      <c r="C2" s="40"/>
      <c r="D2" s="40"/>
      <c r="E2" s="40"/>
    </row>
    <row r="3" spans="1:5">
      <c r="A3" s="42" t="s">
        <v>90</v>
      </c>
      <c r="B3" s="50"/>
      <c r="C3" s="232">
        <f>$B3*'3ετια-ΠΩΛΗΣΕΙΣ '!C3</f>
        <v>0</v>
      </c>
      <c r="D3" s="232">
        <f>$B3*'3ετια-ΠΩΛΗΣΕΙΣ '!D3</f>
        <v>0</v>
      </c>
      <c r="E3" s="232">
        <f>$B3*'3ετια-ΠΩΛΗΣΕΙΣ '!E3</f>
        <v>0</v>
      </c>
    </row>
    <row r="4" spans="1:5">
      <c r="A4" s="42" t="s">
        <v>91</v>
      </c>
      <c r="B4" s="50"/>
      <c r="C4" s="232">
        <f>$B4*'3ετια-ΠΩΛΗΣΕΙΣ '!C4</f>
        <v>0</v>
      </c>
      <c r="D4" s="232">
        <f>$B4*'3ετια-ΠΩΛΗΣΕΙΣ '!D4</f>
        <v>0</v>
      </c>
      <c r="E4" s="232">
        <f>$B4*'3ετια-ΠΩΛΗΣΕΙΣ '!E4</f>
        <v>0</v>
      </c>
    </row>
    <row r="5" spans="1:5">
      <c r="A5" s="42" t="s">
        <v>92</v>
      </c>
      <c r="B5" s="50"/>
      <c r="C5" s="232">
        <f>$B5*'3ετια-ΠΩΛΗΣΕΙΣ '!C5</f>
        <v>0</v>
      </c>
      <c r="D5" s="232">
        <f>$B5*'3ετια-ΠΩΛΗΣΕΙΣ '!D5</f>
        <v>0</v>
      </c>
      <c r="E5" s="232">
        <f>$B5*'3ετια-ΠΩΛΗΣΕΙΣ '!E5</f>
        <v>0</v>
      </c>
    </row>
    <row r="6" spans="1:5">
      <c r="A6" s="42"/>
      <c r="B6" s="50"/>
      <c r="C6" s="232">
        <f>$B6*'3ετια-ΠΩΛΗΣΕΙΣ '!C6</f>
        <v>0</v>
      </c>
      <c r="D6" s="232">
        <f>$B6*'3ετια-ΠΩΛΗΣΕΙΣ '!D6</f>
        <v>0</v>
      </c>
      <c r="E6" s="232">
        <f>$B6*'3ετια-ΠΩΛΗΣΕΙΣ '!E6</f>
        <v>0</v>
      </c>
    </row>
    <row r="7" spans="1:5">
      <c r="A7" s="42"/>
      <c r="B7" s="50"/>
      <c r="C7" s="232">
        <f>$B7*'3ετια-ΠΩΛΗΣΕΙΣ '!C7</f>
        <v>0</v>
      </c>
      <c r="D7" s="232">
        <f>$B7*'3ετια-ΠΩΛΗΣΕΙΣ '!D7</f>
        <v>0</v>
      </c>
      <c r="E7" s="232">
        <f>$B7*'3ετια-ΠΩΛΗΣΕΙΣ '!E7</f>
        <v>0</v>
      </c>
    </row>
    <row r="8" spans="1:5" ht="31.5">
      <c r="A8" s="43" t="s">
        <v>326</v>
      </c>
      <c r="B8" s="156"/>
      <c r="C8" s="207">
        <f>SUM(C3:C7)</f>
        <v>0</v>
      </c>
      <c r="D8" s="207">
        <f>SUM(D3:D7)</f>
        <v>0</v>
      </c>
      <c r="E8" s="207">
        <f>SUM(E3:E7)</f>
        <v>0</v>
      </c>
    </row>
    <row r="9" spans="1:5">
      <c r="A9" s="44" t="s">
        <v>119</v>
      </c>
      <c r="B9" s="45"/>
      <c r="C9" s="229"/>
      <c r="D9" s="229"/>
      <c r="E9" s="229"/>
    </row>
    <row r="10" spans="1:5">
      <c r="A10" s="47" t="s">
        <v>90</v>
      </c>
      <c r="B10" s="51"/>
      <c r="C10" s="205">
        <f>$B10*'3ετια-ΠΩΛΗΣΕΙΣ '!C10</f>
        <v>0</v>
      </c>
      <c r="D10" s="205">
        <f>$B10*'3ετια-ΠΩΛΗΣΕΙΣ '!D10</f>
        <v>0</v>
      </c>
      <c r="E10" s="205">
        <f>$B10*'3ετια-ΠΩΛΗΣΕΙΣ '!E10</f>
        <v>0</v>
      </c>
    </row>
    <row r="11" spans="1:5">
      <c r="A11" s="47" t="s">
        <v>91</v>
      </c>
      <c r="B11" s="51"/>
      <c r="C11" s="205">
        <f>$B11*'3ετια-ΠΩΛΗΣΕΙΣ '!C11</f>
        <v>0</v>
      </c>
      <c r="D11" s="205">
        <f>$B11*'3ετια-ΠΩΛΗΣΕΙΣ '!D11</f>
        <v>0</v>
      </c>
      <c r="E11" s="205">
        <f>$B11*'3ετια-ΠΩΛΗΣΕΙΣ '!E11</f>
        <v>0</v>
      </c>
    </row>
    <row r="12" spans="1:5">
      <c r="A12" s="47" t="s">
        <v>92</v>
      </c>
      <c r="B12" s="51"/>
      <c r="C12" s="205">
        <f>$B12*'3ετια-ΠΩΛΗΣΕΙΣ '!C12</f>
        <v>0</v>
      </c>
      <c r="D12" s="205">
        <f>$B12*'3ετια-ΠΩΛΗΣΕΙΣ '!D12</f>
        <v>0</v>
      </c>
      <c r="E12" s="205">
        <f>$B12*'3ετια-ΠΩΛΗΣΕΙΣ '!E12</f>
        <v>0</v>
      </c>
    </row>
    <row r="13" spans="1:5">
      <c r="A13" s="47"/>
      <c r="B13" s="51"/>
      <c r="C13" s="205">
        <f>$B13*'3ετια-ΠΩΛΗΣΕΙΣ '!C13</f>
        <v>0</v>
      </c>
      <c r="D13" s="205">
        <f>$B13*'3ετια-ΠΩΛΗΣΕΙΣ '!D13</f>
        <v>0</v>
      </c>
      <c r="E13" s="205">
        <f>$B13*'3ετια-ΠΩΛΗΣΕΙΣ '!E13</f>
        <v>0</v>
      </c>
    </row>
    <row r="14" spans="1:5">
      <c r="A14" s="47"/>
      <c r="B14" s="51"/>
      <c r="C14" s="205">
        <f>$B14*'3ετια-ΠΩΛΗΣΕΙΣ '!C14</f>
        <v>0</v>
      </c>
      <c r="D14" s="205">
        <f>$B14*'3ετια-ΠΩΛΗΣΕΙΣ '!D14</f>
        <v>0</v>
      </c>
      <c r="E14" s="205">
        <f>$B14*'3ετια-ΠΩΛΗΣΕΙΣ '!E14</f>
        <v>0</v>
      </c>
    </row>
    <row r="15" spans="1:5" ht="31.5">
      <c r="A15" s="48" t="s">
        <v>327</v>
      </c>
      <c r="B15" s="156"/>
      <c r="C15" s="207">
        <f>SUM(C10:C14)</f>
        <v>0</v>
      </c>
      <c r="D15" s="207">
        <f>SUM(D10:D14)</f>
        <v>0</v>
      </c>
      <c r="E15" s="207">
        <f>SUM(E10:E14)</f>
        <v>0</v>
      </c>
    </row>
    <row r="16" spans="1:5" ht="52.5">
      <c r="A16" s="226" t="s">
        <v>43</v>
      </c>
      <c r="B16" s="156"/>
      <c r="C16" s="207">
        <f>C15+C8</f>
        <v>0</v>
      </c>
      <c r="D16" s="207">
        <f>D15+D8</f>
        <v>0</v>
      </c>
      <c r="E16" s="207">
        <f>E15+E8</f>
        <v>0</v>
      </c>
    </row>
    <row r="17" spans="1:5" ht="5.25" customHeight="1">
      <c r="A17" s="53"/>
      <c r="B17" s="53"/>
      <c r="C17" s="54"/>
      <c r="D17" s="54"/>
      <c r="E17" s="54"/>
    </row>
    <row r="18" spans="1:5" ht="31.5" customHeight="1">
      <c r="A18" s="226" t="s">
        <v>44</v>
      </c>
      <c r="B18" s="156"/>
      <c r="C18" s="225">
        <v>2008</v>
      </c>
      <c r="D18" s="225">
        <v>2009</v>
      </c>
      <c r="E18" s="225">
        <v>2010</v>
      </c>
    </row>
    <row r="19" spans="1:5">
      <c r="A19" s="39" t="s">
        <v>118</v>
      </c>
      <c r="B19" s="40"/>
      <c r="C19" s="40"/>
      <c r="D19" s="40"/>
      <c r="E19" s="40"/>
    </row>
    <row r="20" spans="1:5">
      <c r="A20" s="42" t="s">
        <v>321</v>
      </c>
      <c r="B20" s="50"/>
      <c r="C20" s="232">
        <f>$B20*'3ετια-ΠΩΛΗΣΕΙΣ '!C20</f>
        <v>0</v>
      </c>
      <c r="D20" s="232">
        <f>$B20*'3ετια-ΠΩΛΗΣΕΙΣ '!D20</f>
        <v>0</v>
      </c>
      <c r="E20" s="232">
        <f>$B20*'3ετια-ΠΩΛΗΣΕΙΣ '!E20</f>
        <v>0</v>
      </c>
    </row>
    <row r="21" spans="1:5">
      <c r="A21" s="42" t="s">
        <v>322</v>
      </c>
      <c r="B21" s="50"/>
      <c r="C21" s="232">
        <f>$B21*'3ετια-ΠΩΛΗΣΕΙΣ '!C21</f>
        <v>0</v>
      </c>
      <c r="D21" s="232">
        <f>$B21*'3ετια-ΠΩΛΗΣΕΙΣ '!D21</f>
        <v>0</v>
      </c>
      <c r="E21" s="232">
        <f>$B21*'3ετια-ΠΩΛΗΣΕΙΣ '!E21</f>
        <v>0</v>
      </c>
    </row>
    <row r="22" spans="1:5">
      <c r="A22" s="42" t="s">
        <v>323</v>
      </c>
      <c r="B22" s="50"/>
      <c r="C22" s="232">
        <f>$B22*'3ετια-ΠΩΛΗΣΕΙΣ '!C22</f>
        <v>0</v>
      </c>
      <c r="D22" s="232">
        <f>$B22*'3ετια-ΠΩΛΗΣΕΙΣ '!D22</f>
        <v>0</v>
      </c>
      <c r="E22" s="232">
        <f>$B22*'3ετια-ΠΩΛΗΣΕΙΣ '!E22</f>
        <v>0</v>
      </c>
    </row>
    <row r="23" spans="1:5">
      <c r="A23" s="42"/>
      <c r="B23" s="50"/>
      <c r="C23" s="232">
        <f>$B23*'3ετια-ΠΩΛΗΣΕΙΣ '!C23</f>
        <v>0</v>
      </c>
      <c r="D23" s="232">
        <f>$B23*'3ετια-ΠΩΛΗΣΕΙΣ '!D23</f>
        <v>0</v>
      </c>
      <c r="E23" s="232">
        <f>$B23*'3ετια-ΠΩΛΗΣΕΙΣ '!E23</f>
        <v>0</v>
      </c>
    </row>
    <row r="24" spans="1:5">
      <c r="A24" s="42"/>
      <c r="B24" s="50"/>
      <c r="C24" s="232">
        <f>$B24*'3ετια-ΠΩΛΗΣΕΙΣ '!C24</f>
        <v>0</v>
      </c>
      <c r="D24" s="232">
        <f>$B24*'3ετια-ΠΩΛΗΣΕΙΣ '!D24</f>
        <v>0</v>
      </c>
      <c r="E24" s="232">
        <f>$B24*'3ετια-ΠΩΛΗΣΕΙΣ '!E24</f>
        <v>0</v>
      </c>
    </row>
    <row r="25" spans="1:5" ht="31.5">
      <c r="A25" s="43" t="s">
        <v>329</v>
      </c>
      <c r="B25" s="156"/>
      <c r="C25" s="207">
        <f>SUM(C20:C24)</f>
        <v>0</v>
      </c>
      <c r="D25" s="207">
        <f>SUM(D20:D24)</f>
        <v>0</v>
      </c>
      <c r="E25" s="207">
        <f>SUM(E20:E24)</f>
        <v>0</v>
      </c>
    </row>
    <row r="26" spans="1:5">
      <c r="A26" s="44" t="s">
        <v>119</v>
      </c>
      <c r="B26" s="45"/>
      <c r="C26" s="229"/>
      <c r="D26" s="229"/>
      <c r="E26" s="229"/>
    </row>
    <row r="27" spans="1:5">
      <c r="A27" s="47" t="s">
        <v>321</v>
      </c>
      <c r="B27" s="51"/>
      <c r="C27" s="205">
        <f>$B27*'3ετια-ΠΩΛΗΣΕΙΣ '!C27</f>
        <v>0</v>
      </c>
      <c r="D27" s="205">
        <f>$B27*'3ετια-ΠΩΛΗΣΕΙΣ '!D27</f>
        <v>0</v>
      </c>
      <c r="E27" s="205">
        <f>$B27*'3ετια-ΠΩΛΗΣΕΙΣ '!E27</f>
        <v>0</v>
      </c>
    </row>
    <row r="28" spans="1:5">
      <c r="A28" s="47" t="s">
        <v>322</v>
      </c>
      <c r="B28" s="51"/>
      <c r="C28" s="205">
        <f>$B28*'3ετια-ΠΩΛΗΣΕΙΣ '!C28</f>
        <v>0</v>
      </c>
      <c r="D28" s="205">
        <f>$B28*'3ετια-ΠΩΛΗΣΕΙΣ '!D28</f>
        <v>0</v>
      </c>
      <c r="E28" s="205">
        <f>$B28*'3ετια-ΠΩΛΗΣΕΙΣ '!E28</f>
        <v>0</v>
      </c>
    </row>
    <row r="29" spans="1:5">
      <c r="A29" s="47" t="s">
        <v>323</v>
      </c>
      <c r="B29" s="51"/>
      <c r="C29" s="205">
        <f>$B29*'3ετια-ΠΩΛΗΣΕΙΣ '!C29</f>
        <v>0</v>
      </c>
      <c r="D29" s="205">
        <f>$B29*'3ετια-ΠΩΛΗΣΕΙΣ '!D29</f>
        <v>0</v>
      </c>
      <c r="E29" s="205">
        <f>$B29*'3ετια-ΠΩΛΗΣΕΙΣ '!E29</f>
        <v>0</v>
      </c>
    </row>
    <row r="30" spans="1:5">
      <c r="A30" s="47"/>
      <c r="B30" s="51"/>
      <c r="C30" s="205">
        <f>$B30*'3ετια-ΠΩΛΗΣΕΙΣ '!C30</f>
        <v>0</v>
      </c>
      <c r="D30" s="205">
        <f>$B30*'3ετια-ΠΩΛΗΣΕΙΣ '!D30</f>
        <v>0</v>
      </c>
      <c r="E30" s="205">
        <f>$B30*'3ετια-ΠΩΛΗΣΕΙΣ '!E30</f>
        <v>0</v>
      </c>
    </row>
    <row r="31" spans="1:5">
      <c r="A31" s="47"/>
      <c r="B31" s="51"/>
      <c r="C31" s="205">
        <f>$B31*'3ετια-ΠΩΛΗΣΕΙΣ '!C31</f>
        <v>0</v>
      </c>
      <c r="D31" s="205">
        <f>$B31*'3ετια-ΠΩΛΗΣΕΙΣ '!D31</f>
        <v>0</v>
      </c>
      <c r="E31" s="205">
        <f>$B31*'3ετια-ΠΩΛΗΣΕΙΣ '!E31</f>
        <v>0</v>
      </c>
    </row>
    <row r="32" spans="1:5" ht="31.5">
      <c r="A32" s="48" t="s">
        <v>330</v>
      </c>
      <c r="B32" s="156"/>
      <c r="C32" s="207">
        <f>SUM(C27:C31)</f>
        <v>0</v>
      </c>
      <c r="D32" s="207">
        <f>SUM(D27:D31)</f>
        <v>0</v>
      </c>
      <c r="E32" s="207">
        <f>SUM(E27:E31)</f>
        <v>0</v>
      </c>
    </row>
    <row r="33" spans="1:5" ht="52.5">
      <c r="A33" s="226" t="s">
        <v>45</v>
      </c>
      <c r="B33" s="156"/>
      <c r="C33" s="207">
        <f>C32+C25</f>
        <v>0</v>
      </c>
      <c r="D33" s="207">
        <f>D32+D25</f>
        <v>0</v>
      </c>
      <c r="E33" s="207">
        <f>E32+E25</f>
        <v>0</v>
      </c>
    </row>
    <row r="34" spans="1:5" ht="17.25" customHeight="1">
      <c r="A34" s="53"/>
      <c r="B34" s="53"/>
      <c r="C34" s="54"/>
      <c r="D34" s="54"/>
      <c r="E34" s="54"/>
    </row>
    <row r="35" spans="1:5" ht="31.5" customHeight="1">
      <c r="A35" s="226" t="s">
        <v>46</v>
      </c>
      <c r="B35" s="156"/>
      <c r="C35" s="225">
        <v>2008</v>
      </c>
      <c r="D35" s="225">
        <v>2009</v>
      </c>
      <c r="E35" s="225">
        <v>2010</v>
      </c>
    </row>
    <row r="36" spans="1:5" ht="21">
      <c r="A36" s="226" t="s">
        <v>47</v>
      </c>
      <c r="B36" s="156"/>
      <c r="C36" s="207">
        <f>C33+C16</f>
        <v>0</v>
      </c>
      <c r="D36" s="207">
        <f>D33+D16</f>
        <v>0</v>
      </c>
      <c r="E36" s="207">
        <f>E33+E16</f>
        <v>0</v>
      </c>
    </row>
    <row r="37" spans="1:5">
      <c r="C37" s="55"/>
      <c r="D37" s="55"/>
      <c r="E37" s="55"/>
    </row>
    <row r="38" spans="1:5">
      <c r="A38" s="53"/>
      <c r="B38" s="53"/>
      <c r="C38" s="53"/>
      <c r="D38" s="53"/>
      <c r="E38"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9" t="s">
        <v>72</v>
      </c>
      <c r="C1" s="186">
        <f>D1-1</f>
        <v>2013</v>
      </c>
      <c r="D1" s="186">
        <f>E1-1</f>
        <v>2014</v>
      </c>
      <c r="E1" s="186">
        <v>2015</v>
      </c>
    </row>
    <row r="2" spans="1:5" ht="15" customHeight="1">
      <c r="A2" s="42" t="s">
        <v>95</v>
      </c>
      <c r="B2" s="42"/>
      <c r="C2" s="206"/>
      <c r="D2" s="206"/>
      <c r="E2" s="206"/>
    </row>
    <row r="3" spans="1:5" ht="15" customHeight="1">
      <c r="A3" s="42" t="s">
        <v>96</v>
      </c>
      <c r="B3" s="42"/>
      <c r="C3" s="206"/>
      <c r="D3" s="206"/>
      <c r="E3" s="206"/>
    </row>
    <row r="4" spans="1:5" ht="15" customHeight="1">
      <c r="A4" s="42" t="s">
        <v>97</v>
      </c>
      <c r="B4" s="42"/>
      <c r="C4" s="206"/>
      <c r="D4" s="206"/>
      <c r="E4" s="206"/>
    </row>
    <row r="5" spans="1:5" ht="15" customHeight="1">
      <c r="A5" s="42"/>
      <c r="B5" s="42"/>
      <c r="C5" s="206"/>
      <c r="D5" s="206"/>
      <c r="E5" s="206"/>
    </row>
    <row r="6" spans="1:5" ht="15" customHeight="1">
      <c r="A6" s="43" t="s">
        <v>29</v>
      </c>
      <c r="B6" s="156"/>
      <c r="C6" s="205">
        <f>SUM(C2:C5)</f>
        <v>0</v>
      </c>
      <c r="D6" s="205">
        <f>SUM(D2:D5)</f>
        <v>0</v>
      </c>
      <c r="E6" s="205">
        <f>SUM(E2:E5)</f>
        <v>0</v>
      </c>
    </row>
    <row r="7" spans="1:5" ht="32.25" customHeight="1">
      <c r="A7" s="7" t="s">
        <v>28</v>
      </c>
      <c r="B7" s="119" t="s">
        <v>72</v>
      </c>
      <c r="C7" s="186" t="s">
        <v>269</v>
      </c>
      <c r="D7" s="186" t="s">
        <v>268</v>
      </c>
      <c r="E7" s="186" t="s">
        <v>267</v>
      </c>
    </row>
    <row r="8" spans="1:5" ht="15" customHeight="1">
      <c r="A8" s="42" t="s">
        <v>95</v>
      </c>
      <c r="B8" s="42"/>
      <c r="C8" s="206"/>
      <c r="D8" s="206"/>
      <c r="E8" s="206"/>
    </row>
    <row r="9" spans="1:5" ht="15" customHeight="1">
      <c r="A9" s="42" t="s">
        <v>96</v>
      </c>
      <c r="B9" s="42"/>
      <c r="C9" s="206"/>
      <c r="D9" s="206"/>
      <c r="E9" s="206"/>
    </row>
    <row r="10" spans="1:5" ht="15" customHeight="1">
      <c r="A10" s="42" t="s">
        <v>97</v>
      </c>
      <c r="B10" s="42"/>
      <c r="C10" s="206"/>
      <c r="D10" s="206"/>
      <c r="E10" s="206"/>
    </row>
    <row r="11" spans="1:5" ht="15" customHeight="1">
      <c r="A11" s="42"/>
      <c r="B11" s="42"/>
      <c r="C11" s="206"/>
      <c r="D11" s="206"/>
      <c r="E11" s="206"/>
    </row>
    <row r="12" spans="1:5" ht="18.75" customHeight="1">
      <c r="A12" s="43" t="s">
        <v>30</v>
      </c>
      <c r="B12" s="156"/>
      <c r="C12" s="207">
        <f>SUM(C8:C11)</f>
        <v>0</v>
      </c>
      <c r="D12" s="207">
        <f>SUM(D8:D11)</f>
        <v>0</v>
      </c>
      <c r="E12" s="207">
        <f>SUM(E8:E11)</f>
        <v>0</v>
      </c>
    </row>
    <row r="13" spans="1:5" ht="6.75" customHeight="1"/>
    <row r="14" spans="1:5" ht="28.5" customHeight="1">
      <c r="A14" s="43" t="s">
        <v>31</v>
      </c>
      <c r="B14" s="156"/>
      <c r="C14" s="207">
        <f>C12+C6</f>
        <v>0</v>
      </c>
      <c r="D14" s="207">
        <f>D12+D6</f>
        <v>0</v>
      </c>
      <c r="E14" s="207">
        <f>E12+E6</f>
        <v>0</v>
      </c>
    </row>
    <row r="15" spans="1:5" ht="6.75" customHeight="1"/>
    <row r="16" spans="1:5" ht="32.25" customHeight="1">
      <c r="A16" s="7" t="s">
        <v>32</v>
      </c>
      <c r="B16" s="119" t="s">
        <v>98</v>
      </c>
      <c r="C16" s="186" t="s">
        <v>269</v>
      </c>
      <c r="D16" s="186" t="s">
        <v>268</v>
      </c>
      <c r="E16" s="186" t="s">
        <v>267</v>
      </c>
    </row>
    <row r="17" spans="1:5" ht="15" customHeight="1">
      <c r="A17" s="42" t="s">
        <v>95</v>
      </c>
      <c r="B17" s="56"/>
      <c r="C17" s="208">
        <f t="shared" ref="C17:E19" si="0">$B17*C2</f>
        <v>0</v>
      </c>
      <c r="D17" s="208">
        <f t="shared" si="0"/>
        <v>0</v>
      </c>
      <c r="E17" s="208">
        <f t="shared" si="0"/>
        <v>0</v>
      </c>
    </row>
    <row r="18" spans="1:5" ht="15" customHeight="1">
      <c r="A18" s="42" t="s">
        <v>96</v>
      </c>
      <c r="B18" s="56"/>
      <c r="C18" s="208">
        <f t="shared" si="0"/>
        <v>0</v>
      </c>
      <c r="D18" s="208">
        <f t="shared" si="0"/>
        <v>0</v>
      </c>
      <c r="E18" s="208">
        <f t="shared" si="0"/>
        <v>0</v>
      </c>
    </row>
    <row r="19" spans="1:5" ht="15" customHeight="1">
      <c r="A19" s="42" t="s">
        <v>97</v>
      </c>
      <c r="B19" s="56"/>
      <c r="C19" s="208">
        <f t="shared" si="0"/>
        <v>0</v>
      </c>
      <c r="D19" s="208">
        <f t="shared" si="0"/>
        <v>0</v>
      </c>
      <c r="E19" s="208">
        <f t="shared" si="0"/>
        <v>0</v>
      </c>
    </row>
    <row r="20" spans="1:5" ht="15" customHeight="1">
      <c r="A20" s="42"/>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33</v>
      </c>
      <c r="B22" s="119" t="s">
        <v>98</v>
      </c>
      <c r="C22" s="186" t="s">
        <v>269</v>
      </c>
      <c r="D22" s="186" t="s">
        <v>268</v>
      </c>
      <c r="E22" s="186" t="s">
        <v>267</v>
      </c>
    </row>
    <row r="23" spans="1:5" ht="15" customHeight="1">
      <c r="A23" s="42" t="s">
        <v>95</v>
      </c>
      <c r="B23" s="56"/>
      <c r="C23" s="208">
        <f t="shared" ref="C23:E26" si="1">$B23*C8</f>
        <v>0</v>
      </c>
      <c r="D23" s="208">
        <f t="shared" si="1"/>
        <v>0</v>
      </c>
      <c r="E23" s="208">
        <f t="shared" si="1"/>
        <v>0</v>
      </c>
    </row>
    <row r="24" spans="1:5" ht="15" customHeight="1">
      <c r="A24" s="42" t="s">
        <v>96</v>
      </c>
      <c r="B24" s="56"/>
      <c r="C24" s="208">
        <f t="shared" si="1"/>
        <v>0</v>
      </c>
      <c r="D24" s="208">
        <f t="shared" si="1"/>
        <v>0</v>
      </c>
      <c r="E24" s="208">
        <f t="shared" si="1"/>
        <v>0</v>
      </c>
    </row>
    <row r="25" spans="1:5" ht="15" customHeight="1">
      <c r="A25" s="42" t="s">
        <v>97</v>
      </c>
      <c r="B25" s="56"/>
      <c r="C25" s="208">
        <f t="shared" si="1"/>
        <v>0</v>
      </c>
      <c r="D25" s="208">
        <f t="shared" si="1"/>
        <v>0</v>
      </c>
      <c r="E25" s="208">
        <f t="shared" si="1"/>
        <v>0</v>
      </c>
    </row>
    <row r="26" spans="1:5" ht="15" customHeight="1">
      <c r="A26" s="42"/>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34</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 sqref="C16:E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9" t="s">
        <v>72</v>
      </c>
      <c r="C1" s="186">
        <f>D1-1</f>
        <v>2013</v>
      </c>
      <c r="D1" s="186">
        <f>E1-1</f>
        <v>2014</v>
      </c>
      <c r="E1" s="186">
        <v>2015</v>
      </c>
    </row>
    <row r="2" spans="1:5" ht="15" customHeight="1">
      <c r="A2" s="42" t="s">
        <v>99</v>
      </c>
      <c r="B2" s="42"/>
      <c r="C2" s="206"/>
      <c r="D2" s="206"/>
      <c r="E2" s="206"/>
    </row>
    <row r="3" spans="1:5" ht="15" customHeight="1">
      <c r="A3" s="42" t="s">
        <v>100</v>
      </c>
      <c r="B3" s="42"/>
      <c r="C3" s="206"/>
      <c r="D3" s="206"/>
      <c r="E3" s="206"/>
    </row>
    <row r="4" spans="1:5" ht="15" customHeight="1">
      <c r="A4" s="42" t="s">
        <v>101</v>
      </c>
      <c r="B4" s="42"/>
      <c r="C4" s="206"/>
      <c r="D4" s="206"/>
      <c r="E4" s="206"/>
    </row>
    <row r="5" spans="1:5" ht="15" customHeight="1">
      <c r="A5" s="42" t="s">
        <v>102</v>
      </c>
      <c r="B5" s="42"/>
      <c r="C5" s="206"/>
      <c r="D5" s="206"/>
      <c r="E5" s="206"/>
    </row>
    <row r="6" spans="1:5" ht="15" customHeight="1">
      <c r="A6" s="43" t="s">
        <v>29</v>
      </c>
      <c r="B6" s="156"/>
      <c r="C6" s="205">
        <f>SUM(C2:C5)</f>
        <v>0</v>
      </c>
      <c r="D6" s="205">
        <f>SUM(D2:D5)</f>
        <v>0</v>
      </c>
      <c r="E6" s="205">
        <f>SUM(E2:E5)</f>
        <v>0</v>
      </c>
    </row>
    <row r="7" spans="1:5" ht="32.25" customHeight="1">
      <c r="A7" s="7" t="s">
        <v>39</v>
      </c>
      <c r="B7" s="119" t="s">
        <v>72</v>
      </c>
      <c r="C7" s="186" t="s">
        <v>269</v>
      </c>
      <c r="D7" s="186" t="s">
        <v>268</v>
      </c>
      <c r="E7" s="186" t="s">
        <v>267</v>
      </c>
    </row>
    <row r="8" spans="1:5" ht="15" customHeight="1">
      <c r="A8" s="42" t="s">
        <v>99</v>
      </c>
      <c r="B8" s="42"/>
      <c r="C8" s="206"/>
      <c r="D8" s="206"/>
      <c r="E8" s="206"/>
    </row>
    <row r="9" spans="1:5" ht="15" customHeight="1">
      <c r="A9" s="42" t="s">
        <v>100</v>
      </c>
      <c r="B9" s="42"/>
      <c r="C9" s="206"/>
      <c r="D9" s="206"/>
      <c r="E9" s="206"/>
    </row>
    <row r="10" spans="1:5" ht="15" customHeight="1">
      <c r="A10" s="42" t="s">
        <v>101</v>
      </c>
      <c r="B10" s="42"/>
      <c r="C10" s="206"/>
      <c r="D10" s="206"/>
      <c r="E10" s="206"/>
    </row>
    <row r="11" spans="1:5" ht="15" customHeight="1">
      <c r="A11" s="42" t="s">
        <v>102</v>
      </c>
      <c r="B11" s="42"/>
      <c r="C11" s="206"/>
      <c r="D11" s="206"/>
      <c r="E11" s="206"/>
    </row>
    <row r="12" spans="1:5" ht="18.75" customHeight="1">
      <c r="A12" s="43" t="s">
        <v>30</v>
      </c>
      <c r="B12" s="156"/>
      <c r="C12" s="207">
        <f>SUM(C8:C11)</f>
        <v>0</v>
      </c>
      <c r="D12" s="207">
        <f>SUM(D8:D11)</f>
        <v>0</v>
      </c>
      <c r="E12" s="207">
        <f>SUM(E8:E11)</f>
        <v>0</v>
      </c>
    </row>
    <row r="13" spans="1:5" ht="6.75" customHeight="1"/>
    <row r="14" spans="1:5" ht="38.25" customHeight="1">
      <c r="A14" s="43" t="s">
        <v>38</v>
      </c>
      <c r="B14" s="156"/>
      <c r="C14" s="207">
        <f>C12+C6</f>
        <v>0</v>
      </c>
      <c r="D14" s="207">
        <f>D12+D6</f>
        <v>0</v>
      </c>
      <c r="E14" s="207">
        <f>E12+E6</f>
        <v>0</v>
      </c>
    </row>
    <row r="15" spans="1:5" ht="6.75" customHeight="1"/>
    <row r="16" spans="1:5" ht="32.25" customHeight="1">
      <c r="A16" s="7" t="s">
        <v>37</v>
      </c>
      <c r="B16" s="119" t="s">
        <v>98</v>
      </c>
      <c r="C16" s="186" t="s">
        <v>269</v>
      </c>
      <c r="D16" s="186" t="s">
        <v>268</v>
      </c>
      <c r="E16" s="186" t="s">
        <v>267</v>
      </c>
    </row>
    <row r="17" spans="1:5" ht="15" customHeight="1">
      <c r="A17" s="42" t="s">
        <v>99</v>
      </c>
      <c r="B17" s="56"/>
      <c r="C17" s="208">
        <f t="shared" ref="C17:E19" si="0">$B17*C2</f>
        <v>0</v>
      </c>
      <c r="D17" s="208">
        <f t="shared" si="0"/>
        <v>0</v>
      </c>
      <c r="E17" s="208">
        <f t="shared" si="0"/>
        <v>0</v>
      </c>
    </row>
    <row r="18" spans="1:5" ht="15" customHeight="1">
      <c r="A18" s="42" t="s">
        <v>100</v>
      </c>
      <c r="B18" s="56"/>
      <c r="C18" s="208">
        <f t="shared" si="0"/>
        <v>0</v>
      </c>
      <c r="D18" s="208">
        <f t="shared" si="0"/>
        <v>0</v>
      </c>
      <c r="E18" s="208">
        <f t="shared" si="0"/>
        <v>0</v>
      </c>
    </row>
    <row r="19" spans="1:5" ht="15" customHeight="1">
      <c r="A19" s="42" t="s">
        <v>101</v>
      </c>
      <c r="B19" s="56"/>
      <c r="C19" s="208">
        <f t="shared" si="0"/>
        <v>0</v>
      </c>
      <c r="D19" s="208">
        <f t="shared" si="0"/>
        <v>0</v>
      </c>
      <c r="E19" s="208">
        <f t="shared" si="0"/>
        <v>0</v>
      </c>
    </row>
    <row r="20" spans="1:5" ht="15" customHeight="1">
      <c r="A20" s="42" t="s">
        <v>102</v>
      </c>
      <c r="B20" s="56"/>
      <c r="C20" s="208">
        <f>$B20*C6</f>
        <v>0</v>
      </c>
      <c r="D20" s="208">
        <f>$B20*D6</f>
        <v>0</v>
      </c>
      <c r="E20" s="208">
        <f>$B20*E6</f>
        <v>0</v>
      </c>
    </row>
    <row r="21" spans="1:5" ht="15" customHeight="1">
      <c r="A21" s="43" t="s">
        <v>29</v>
      </c>
      <c r="B21" s="56"/>
      <c r="C21" s="263">
        <f>SUM(C17:C20)</f>
        <v>0</v>
      </c>
      <c r="D21" s="263">
        <f>SUM(D17:D20)</f>
        <v>0</v>
      </c>
      <c r="E21" s="263">
        <f>SUM(E17:E20)</f>
        <v>0</v>
      </c>
    </row>
    <row r="22" spans="1:5" ht="32.25" customHeight="1">
      <c r="A22" s="7" t="s">
        <v>36</v>
      </c>
      <c r="B22" s="119" t="s">
        <v>98</v>
      </c>
      <c r="C22" s="186" t="s">
        <v>269</v>
      </c>
      <c r="D22" s="186" t="s">
        <v>268</v>
      </c>
      <c r="E22" s="186" t="s">
        <v>267</v>
      </c>
    </row>
    <row r="23" spans="1:5" ht="15" customHeight="1">
      <c r="A23" s="42" t="s">
        <v>99</v>
      </c>
      <c r="B23" s="56"/>
      <c r="C23" s="208">
        <f t="shared" ref="C23:E26" si="1">$B23*C8</f>
        <v>0</v>
      </c>
      <c r="D23" s="208">
        <f t="shared" si="1"/>
        <v>0</v>
      </c>
      <c r="E23" s="208">
        <f t="shared" si="1"/>
        <v>0</v>
      </c>
    </row>
    <row r="24" spans="1:5" ht="15" customHeight="1">
      <c r="A24" s="42" t="s">
        <v>100</v>
      </c>
      <c r="B24" s="56"/>
      <c r="C24" s="208">
        <f t="shared" si="1"/>
        <v>0</v>
      </c>
      <c r="D24" s="208">
        <f t="shared" si="1"/>
        <v>0</v>
      </c>
      <c r="E24" s="208">
        <f t="shared" si="1"/>
        <v>0</v>
      </c>
    </row>
    <row r="25" spans="1:5" ht="15" customHeight="1">
      <c r="A25" s="42" t="s">
        <v>101</v>
      </c>
      <c r="B25" s="56"/>
      <c r="C25" s="208">
        <f t="shared" si="1"/>
        <v>0</v>
      </c>
      <c r="D25" s="208">
        <f t="shared" si="1"/>
        <v>0</v>
      </c>
      <c r="E25" s="208">
        <f t="shared" si="1"/>
        <v>0</v>
      </c>
    </row>
    <row r="26" spans="1:5" ht="15" customHeight="1">
      <c r="A26" s="42" t="s">
        <v>102</v>
      </c>
      <c r="B26" s="56"/>
      <c r="C26" s="208">
        <f t="shared" si="1"/>
        <v>0</v>
      </c>
      <c r="D26" s="208">
        <f t="shared" si="1"/>
        <v>0</v>
      </c>
      <c r="E26" s="208">
        <f t="shared" si="1"/>
        <v>0</v>
      </c>
    </row>
    <row r="27" spans="1:5" ht="15" customHeight="1">
      <c r="A27" s="43" t="s">
        <v>30</v>
      </c>
      <c r="B27" s="56"/>
      <c r="C27" s="263">
        <f>SUM(C23:C26)</f>
        <v>0</v>
      </c>
      <c r="D27" s="263">
        <f>SUM(D23:D26)</f>
        <v>0</v>
      </c>
      <c r="E27" s="263">
        <f>SUM(E23:E26)</f>
        <v>0</v>
      </c>
    </row>
    <row r="28" spans="1:5" ht="6.75" customHeight="1"/>
    <row r="29" spans="1:5" ht="33" customHeight="1">
      <c r="A29" s="43" t="s">
        <v>35</v>
      </c>
      <c r="B29" s="156"/>
      <c r="C29" s="209">
        <f>C27+C21</f>
        <v>0</v>
      </c>
      <c r="D29" s="209">
        <f>D27+D21</f>
        <v>0</v>
      </c>
      <c r="E29" s="209">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showGridLines="0" zoomScaleNormal="100" workbookViewId="0">
      <selection activeCell="B1" sqref="B1"/>
    </sheetView>
  </sheetViews>
  <sheetFormatPr defaultRowHeight="10.5"/>
  <cols>
    <col min="1" max="1" width="29.85546875" style="52" customWidth="1"/>
    <col min="2" max="4" width="15.5703125" style="52" customWidth="1"/>
    <col min="5" max="16384" width="9.140625" style="52"/>
  </cols>
  <sheetData>
    <row r="1" spans="1:4" ht="32.25" customHeight="1">
      <c r="A1" s="7" t="s">
        <v>123</v>
      </c>
      <c r="B1" s="186">
        <f>C1-1</f>
        <v>2013</v>
      </c>
      <c r="C1" s="186">
        <f>D1-1</f>
        <v>2014</v>
      </c>
      <c r="D1" s="186">
        <v>2015</v>
      </c>
    </row>
    <row r="2" spans="1:4" ht="27" customHeight="1">
      <c r="A2" s="59" t="s">
        <v>127</v>
      </c>
      <c r="B2" s="205">
        <f>'3ετια-Α ΥΛΕΣ'!C29</f>
        <v>0</v>
      </c>
      <c r="C2" s="205">
        <f>'3ετια-Α ΥΛΕΣ'!D29</f>
        <v>0</v>
      </c>
      <c r="D2" s="205">
        <f>'3ετια-Α ΥΛΕΣ'!E29</f>
        <v>0</v>
      </c>
    </row>
    <row r="3" spans="1:4" ht="27" customHeight="1">
      <c r="A3" s="42" t="s">
        <v>128</v>
      </c>
      <c r="B3" s="205">
        <f>'3ετια-Β ΥΛΕΣ'!C29</f>
        <v>0</v>
      </c>
      <c r="C3" s="205">
        <f>'3ετια-Β ΥΛΕΣ'!D29</f>
        <v>0</v>
      </c>
      <c r="D3" s="205">
        <f>'3ετια-Β ΥΛΕΣ'!E29</f>
        <v>0</v>
      </c>
    </row>
    <row r="4" spans="1:4" ht="30" customHeight="1">
      <c r="A4" s="159" t="s">
        <v>124</v>
      </c>
      <c r="B4" s="206"/>
      <c r="C4" s="206"/>
      <c r="D4" s="206"/>
    </row>
    <row r="5" spans="1:4" ht="33.75" customHeight="1">
      <c r="A5" s="159" t="s">
        <v>125</v>
      </c>
      <c r="B5" s="206"/>
      <c r="C5" s="206"/>
      <c r="D5" s="206"/>
    </row>
    <row r="6" spans="1:4" ht="27" customHeight="1">
      <c r="A6" s="159" t="s">
        <v>126</v>
      </c>
      <c r="B6" s="206"/>
      <c r="C6" s="206"/>
      <c r="D6" s="206"/>
    </row>
    <row r="7" spans="1:4" ht="33" customHeight="1">
      <c r="A7" s="159" t="s">
        <v>130</v>
      </c>
      <c r="B7" s="206"/>
      <c r="C7" s="206"/>
      <c r="D7" s="206"/>
    </row>
    <row r="8" spans="1:4" ht="27" customHeight="1">
      <c r="A8" s="159" t="s">
        <v>129</v>
      </c>
      <c r="B8" s="206"/>
      <c r="C8" s="206"/>
      <c r="D8" s="206"/>
    </row>
    <row r="9" spans="1:4" ht="42" customHeight="1">
      <c r="A9" s="62" t="s">
        <v>304</v>
      </c>
      <c r="B9" s="207">
        <f>SUM(B2:B8)</f>
        <v>0</v>
      </c>
      <c r="C9" s="207">
        <f>SUM(C2:C8)</f>
        <v>0</v>
      </c>
      <c r="D9" s="207">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85" workbookViewId="0">
      <selection activeCell="C3" sqref="C3"/>
    </sheetView>
  </sheetViews>
  <sheetFormatPr defaultRowHeight="10.5"/>
  <cols>
    <col min="1" max="1" width="44.140625" style="92" customWidth="1"/>
    <col min="2" max="4" width="13.7109375" style="92" customWidth="1"/>
    <col min="5" max="16384" width="9.140625" style="92"/>
  </cols>
  <sheetData>
    <row r="1" spans="1:4" ht="24.75" customHeight="1">
      <c r="A1" s="185"/>
      <c r="B1" s="186">
        <f>C1-1</f>
        <v>2013</v>
      </c>
      <c r="C1" s="186">
        <f>D1-1</f>
        <v>2014</v>
      </c>
      <c r="D1" s="186">
        <v>2015</v>
      </c>
    </row>
    <row r="2" spans="1:4" ht="24.95" customHeight="1">
      <c r="A2" s="123" t="s">
        <v>171</v>
      </c>
      <c r="B2" s="110">
        <f>'3ετια-ΚΥΚΛΟΣ ΕΡΓΑΣΙΩΝ'!C36</f>
        <v>0</v>
      </c>
      <c r="C2" s="110">
        <f>'3ετια-ΚΥΚΛΟΣ ΕΡΓΑΣΙΩΝ'!D36</f>
        <v>0</v>
      </c>
      <c r="D2" s="110">
        <f>'3ετια-ΚΥΚΛΟΣ ΕΡΓΑΣΙΩΝ'!E36</f>
        <v>0</v>
      </c>
    </row>
    <row r="3" spans="1:4" ht="24.95" customHeight="1">
      <c r="A3" s="99" t="s">
        <v>299</v>
      </c>
      <c r="B3" s="107">
        <f>'3ετια-ΚΟΣΤΟΣ ΠΑΡΑΓΩΓΗΣ'!B9</f>
        <v>0</v>
      </c>
      <c r="C3" s="107">
        <f>'3ετια-ΚΟΣΤΟΣ ΠΑΡΑΓΩΓΗΣ'!C9</f>
        <v>0</v>
      </c>
      <c r="D3" s="107">
        <f>'3ετια-ΚΟΣΤΟΣ ΠΑΡΑΓΩΓΗΣ'!D9</f>
        <v>0</v>
      </c>
    </row>
    <row r="4" spans="1:4" ht="24.95" customHeight="1">
      <c r="A4" s="123" t="s">
        <v>172</v>
      </c>
      <c r="B4" s="110">
        <f>B2-B3</f>
        <v>0</v>
      </c>
      <c r="C4" s="110">
        <f>C2-C3</f>
        <v>0</v>
      </c>
      <c r="D4" s="110">
        <f>D2-D3</f>
        <v>0</v>
      </c>
    </row>
    <row r="5" spans="1:4" ht="24.95" customHeight="1">
      <c r="A5" s="99" t="s">
        <v>173</v>
      </c>
      <c r="B5" s="124"/>
      <c r="C5" s="124"/>
      <c r="D5" s="124"/>
    </row>
    <row r="6" spans="1:4" ht="24.95" customHeight="1">
      <c r="A6" s="99" t="s">
        <v>277</v>
      </c>
      <c r="B6" s="124"/>
      <c r="C6" s="124"/>
      <c r="D6" s="124"/>
    </row>
    <row r="7" spans="1:4" ht="24.95" customHeight="1">
      <c r="A7" s="99" t="s">
        <v>301</v>
      </c>
      <c r="B7" s="124"/>
      <c r="C7" s="124"/>
      <c r="D7" s="124"/>
    </row>
    <row r="8" spans="1:4" ht="24.95" customHeight="1">
      <c r="A8" s="123" t="s">
        <v>174</v>
      </c>
      <c r="B8" s="110">
        <f>B4-SUM(B5:B7)</f>
        <v>0</v>
      </c>
      <c r="C8" s="110">
        <f>C4-SUM(C5:C7)</f>
        <v>0</v>
      </c>
      <c r="D8" s="110">
        <f>D4-SUM(D5:D7)</f>
        <v>0</v>
      </c>
    </row>
    <row r="9" spans="1:4" ht="24.95" customHeight="1">
      <c r="A9" s="99" t="s">
        <v>243</v>
      </c>
      <c r="B9" s="124"/>
      <c r="C9" s="124"/>
      <c r="D9" s="124"/>
    </row>
    <row r="10" spans="1:4" ht="24.95" customHeight="1">
      <c r="A10" s="99" t="s">
        <v>175</v>
      </c>
      <c r="B10" s="124"/>
      <c r="C10" s="124"/>
      <c r="D10" s="124"/>
    </row>
    <row r="11" spans="1:4" ht="27.75" customHeight="1">
      <c r="A11" s="123" t="s">
        <v>245</v>
      </c>
      <c r="B11" s="110">
        <f>B8+B9-B10</f>
        <v>0</v>
      </c>
      <c r="C11" s="110">
        <f>C8+C9-C10</f>
        <v>0</v>
      </c>
      <c r="D11" s="110">
        <f>D8+D9-D10</f>
        <v>0</v>
      </c>
    </row>
    <row r="12" spans="1:4" ht="24.95" customHeight="1">
      <c r="A12" s="99" t="s">
        <v>206</v>
      </c>
      <c r="B12" s="124"/>
      <c r="C12" s="124"/>
      <c r="D12" s="124"/>
    </row>
    <row r="13" spans="1:4" ht="24.95" customHeight="1">
      <c r="A13" s="148" t="s">
        <v>251</v>
      </c>
      <c r="B13" s="124"/>
      <c r="C13" s="124"/>
      <c r="D13" s="124"/>
    </row>
    <row r="14" spans="1:4" ht="24.95" customHeight="1">
      <c r="A14" s="148" t="s">
        <v>236</v>
      </c>
      <c r="B14" s="124"/>
      <c r="C14" s="124"/>
      <c r="D14" s="124"/>
    </row>
    <row r="15" spans="1:4" ht="24.95" customHeight="1">
      <c r="A15" s="148" t="s">
        <v>237</v>
      </c>
      <c r="B15" s="124"/>
      <c r="C15" s="124"/>
      <c r="D15" s="124"/>
    </row>
    <row r="16" spans="1:4" ht="24.95" customHeight="1">
      <c r="A16" s="123" t="s">
        <v>177</v>
      </c>
      <c r="B16" s="110">
        <f>B11-SUM(B12:B14)+SUM(B15:B15)</f>
        <v>0</v>
      </c>
      <c r="C16" s="110">
        <f>C11-SUM(C12:C14)+SUM(C15:C15)</f>
        <v>0</v>
      </c>
      <c r="D16" s="110">
        <f>D11-SUM(D12:D14)+SUM(D15:D15)</f>
        <v>0</v>
      </c>
    </row>
    <row r="17" spans="1:4" ht="21.75" customHeight="1">
      <c r="A17" s="99" t="s">
        <v>278</v>
      </c>
      <c r="B17" s="124"/>
      <c r="C17" s="124"/>
      <c r="D17" s="124"/>
    </row>
    <row r="18" spans="1:4" ht="24.95" customHeight="1">
      <c r="A18" s="123" t="s">
        <v>179</v>
      </c>
      <c r="B18" s="110">
        <f>B16-B17</f>
        <v>0</v>
      </c>
      <c r="C18" s="110">
        <f>C16-C17</f>
        <v>0</v>
      </c>
      <c r="D18" s="110">
        <f>D16-D17</f>
        <v>0</v>
      </c>
    </row>
    <row r="19" spans="1:4" ht="24.95" customHeight="1">
      <c r="A19" s="99" t="s">
        <v>180</v>
      </c>
      <c r="B19" s="124"/>
      <c r="C19" s="124"/>
      <c r="D19" s="124"/>
    </row>
    <row r="20" spans="1:4" ht="24.95" customHeight="1">
      <c r="A20" s="123" t="s">
        <v>181</v>
      </c>
      <c r="B20" s="110">
        <f>B18-B19</f>
        <v>0</v>
      </c>
      <c r="C20" s="110">
        <f>C18-C19</f>
        <v>0</v>
      </c>
      <c r="D20" s="110">
        <f>D18-D19</f>
        <v>0</v>
      </c>
    </row>
    <row r="21" spans="1:4" ht="5.25" customHeight="1">
      <c r="B21" s="122"/>
      <c r="C21" s="122"/>
      <c r="D21" s="122"/>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showGridLines="0" workbookViewId="0">
      <selection activeCell="C5" sqref="C5"/>
    </sheetView>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24"/>
      <c r="B1" s="224" t="s">
        <v>72</v>
      </c>
      <c r="C1" s="224" t="s">
        <v>66</v>
      </c>
      <c r="D1" s="225" t="s">
        <v>56</v>
      </c>
      <c r="E1" s="225" t="s">
        <v>57</v>
      </c>
      <c r="F1" s="225" t="s">
        <v>63</v>
      </c>
      <c r="G1" s="225" t="s">
        <v>64</v>
      </c>
      <c r="H1" s="225" t="s">
        <v>65</v>
      </c>
      <c r="I1" s="225" t="s">
        <v>67</v>
      </c>
      <c r="J1" s="225" t="s">
        <v>68</v>
      </c>
      <c r="K1" s="225" t="s">
        <v>69</v>
      </c>
      <c r="L1" s="225" t="s">
        <v>70</v>
      </c>
      <c r="M1" s="225"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6"/>
      <c r="C9" s="291" t="e">
        <f>C8/C7</f>
        <v>#DIV/0!</v>
      </c>
      <c r="D9" s="291" t="e">
        <f t="shared" ref="D9:M9" si="2">D8/D7</f>
        <v>#DIV/0!</v>
      </c>
      <c r="E9" s="291" t="e">
        <f t="shared" si="2"/>
        <v>#DIV/0!</v>
      </c>
      <c r="F9" s="291" t="e">
        <f t="shared" si="2"/>
        <v>#DIV/0!</v>
      </c>
      <c r="G9" s="291" t="e">
        <f t="shared" si="2"/>
        <v>#DIV/0!</v>
      </c>
      <c r="H9" s="291" t="e">
        <f t="shared" si="2"/>
        <v>#DIV/0!</v>
      </c>
      <c r="I9" s="291" t="e">
        <f t="shared" si="2"/>
        <v>#DIV/0!</v>
      </c>
      <c r="J9" s="291" t="e">
        <f t="shared" si="2"/>
        <v>#DIV/0!</v>
      </c>
      <c r="K9" s="291" t="e">
        <f t="shared" si="2"/>
        <v>#DIV/0!</v>
      </c>
      <c r="L9" s="291" t="e">
        <f t="shared" si="2"/>
        <v>#DIV/0!</v>
      </c>
      <c r="M9" s="291" t="e">
        <f t="shared" si="2"/>
        <v>#DIV/0!</v>
      </c>
    </row>
    <row r="10" spans="1:13" ht="16.5" customHeight="1">
      <c r="A10" s="33"/>
      <c r="B10" s="34"/>
      <c r="C10" s="32"/>
      <c r="D10" s="32"/>
      <c r="E10" s="32"/>
      <c r="F10" s="32"/>
      <c r="G10" s="32"/>
      <c r="H10" s="32"/>
      <c r="I10" s="32"/>
      <c r="J10" s="32"/>
      <c r="K10" s="32"/>
      <c r="L10" s="32"/>
      <c r="M10" s="32"/>
    </row>
    <row r="11" spans="1:13" ht="53.25" customHeight="1">
      <c r="A11" s="347" t="s">
        <v>293</v>
      </c>
      <c r="B11" s="366"/>
      <c r="C11" s="366"/>
    </row>
    <row r="12" spans="1:13" ht="12" customHeight="1"/>
    <row r="13" spans="1:13" ht="30.75" customHeight="1">
      <c r="A13" s="347" t="s">
        <v>294</v>
      </c>
      <c r="B13" s="366"/>
      <c r="C13" s="366"/>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opLeftCell="A19" zoomScaleNormal="100" workbookViewId="0">
      <selection activeCell="L44" sqref="L44"/>
    </sheetView>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26" t="s">
        <v>312</v>
      </c>
      <c r="B1" s="225" t="s">
        <v>72</v>
      </c>
      <c r="C1" s="225" t="s">
        <v>79</v>
      </c>
      <c r="D1" s="225" t="s">
        <v>80</v>
      </c>
      <c r="E1" s="225" t="s">
        <v>81</v>
      </c>
      <c r="F1" s="225" t="s">
        <v>82</v>
      </c>
      <c r="G1" s="225" t="s">
        <v>83</v>
      </c>
      <c r="H1" s="225" t="s">
        <v>84</v>
      </c>
      <c r="I1" s="225" t="s">
        <v>85</v>
      </c>
      <c r="J1" s="225" t="s">
        <v>86</v>
      </c>
      <c r="K1" s="225" t="s">
        <v>87</v>
      </c>
      <c r="L1" s="225" t="s">
        <v>88</v>
      </c>
    </row>
    <row r="2" spans="1:12">
      <c r="A2" s="39" t="s">
        <v>89</v>
      </c>
      <c r="B2" s="40"/>
      <c r="C2" s="40"/>
      <c r="D2" s="40"/>
      <c r="E2" s="40"/>
      <c r="F2" s="40"/>
      <c r="G2" s="40"/>
      <c r="H2" s="40"/>
      <c r="I2" s="40"/>
      <c r="J2" s="40"/>
      <c r="K2" s="40"/>
      <c r="L2" s="41"/>
    </row>
    <row r="3" spans="1:12">
      <c r="A3" s="42" t="s">
        <v>90</v>
      </c>
      <c r="B3" s="42"/>
      <c r="C3" s="210"/>
      <c r="D3" s="210"/>
      <c r="E3" s="210"/>
      <c r="F3" s="210"/>
      <c r="G3" s="210"/>
      <c r="H3" s="210"/>
      <c r="I3" s="210"/>
      <c r="J3" s="210"/>
      <c r="K3" s="210"/>
      <c r="L3" s="210"/>
    </row>
    <row r="4" spans="1:12">
      <c r="A4" s="42" t="s">
        <v>91</v>
      </c>
      <c r="B4" s="42"/>
      <c r="C4" s="210"/>
      <c r="D4" s="210"/>
      <c r="E4" s="210"/>
      <c r="F4" s="210"/>
      <c r="G4" s="210"/>
      <c r="H4" s="210"/>
      <c r="I4" s="210"/>
      <c r="J4" s="210"/>
      <c r="K4" s="210"/>
      <c r="L4" s="210"/>
    </row>
    <row r="5" spans="1:12">
      <c r="A5" s="42" t="s">
        <v>92</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313</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c r="A9" s="44" t="s">
        <v>93</v>
      </c>
      <c r="B9" s="45"/>
      <c r="C9" s="45"/>
      <c r="D9" s="45"/>
      <c r="E9" s="45"/>
      <c r="F9" s="45"/>
      <c r="G9" s="45"/>
      <c r="H9" s="45"/>
      <c r="I9" s="45"/>
      <c r="J9" s="45"/>
      <c r="K9" s="45"/>
      <c r="L9" s="46"/>
    </row>
    <row r="10" spans="1:12">
      <c r="A10" s="47" t="s">
        <v>90</v>
      </c>
      <c r="B10" s="47"/>
      <c r="C10" s="227"/>
      <c r="D10" s="227"/>
      <c r="E10" s="227"/>
      <c r="F10" s="227"/>
      <c r="G10" s="227"/>
      <c r="H10" s="227"/>
      <c r="I10" s="227"/>
      <c r="J10" s="227"/>
      <c r="K10" s="227"/>
      <c r="L10" s="227"/>
    </row>
    <row r="11" spans="1:12">
      <c r="A11" s="47" t="s">
        <v>91</v>
      </c>
      <c r="B11" s="47"/>
      <c r="C11" s="227"/>
      <c r="D11" s="227"/>
      <c r="E11" s="227"/>
      <c r="F11" s="227"/>
      <c r="G11" s="227"/>
      <c r="H11" s="227"/>
      <c r="I11" s="227"/>
      <c r="J11" s="227"/>
      <c r="K11" s="227"/>
      <c r="L11" s="227"/>
    </row>
    <row r="12" spans="1:12">
      <c r="A12" s="47" t="s">
        <v>321</v>
      </c>
      <c r="B12" s="47"/>
      <c r="C12" s="227"/>
      <c r="D12" s="227"/>
      <c r="E12" s="227"/>
      <c r="F12" s="227"/>
      <c r="G12" s="227"/>
      <c r="H12" s="227"/>
      <c r="I12" s="227"/>
      <c r="J12" s="227"/>
      <c r="K12" s="227"/>
      <c r="L12" s="227"/>
    </row>
    <row r="13" spans="1:12">
      <c r="A13" s="47"/>
      <c r="B13" s="47"/>
      <c r="C13" s="227"/>
      <c r="D13" s="227"/>
      <c r="E13" s="227"/>
      <c r="F13" s="227"/>
      <c r="G13" s="227"/>
      <c r="H13" s="227"/>
      <c r="I13" s="227"/>
      <c r="J13" s="227"/>
      <c r="K13" s="227"/>
      <c r="L13" s="227"/>
    </row>
    <row r="14" spans="1:12">
      <c r="A14" s="47"/>
      <c r="B14" s="47"/>
      <c r="C14" s="227"/>
      <c r="D14" s="227"/>
      <c r="E14" s="227"/>
      <c r="F14" s="227"/>
      <c r="G14" s="227"/>
      <c r="H14" s="227"/>
      <c r="I14" s="227"/>
      <c r="J14" s="227"/>
      <c r="K14" s="227"/>
      <c r="L14" s="227"/>
    </row>
    <row r="15" spans="1:12" ht="31.5">
      <c r="A15" s="48" t="s">
        <v>314</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315</v>
      </c>
      <c r="B16" s="156"/>
      <c r="C16" s="207">
        <f t="shared" ref="C16:L16" si="2">C15+C8</f>
        <v>0</v>
      </c>
      <c r="D16" s="207">
        <f t="shared" si="2"/>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c r="C17" s="55"/>
      <c r="D17" s="55"/>
      <c r="E17" s="55"/>
      <c r="F17" s="55"/>
      <c r="G17" s="55"/>
      <c r="H17" s="54"/>
      <c r="I17" s="55"/>
      <c r="J17" s="55"/>
      <c r="K17" s="55"/>
      <c r="L17" s="55"/>
    </row>
    <row r="18" spans="1:12" ht="31.5" customHeight="1">
      <c r="A18" s="226" t="s">
        <v>316</v>
      </c>
      <c r="B18" s="225" t="s">
        <v>72</v>
      </c>
      <c r="C18" s="225" t="s">
        <v>79</v>
      </c>
      <c r="D18" s="225" t="s">
        <v>80</v>
      </c>
      <c r="E18" s="225" t="s">
        <v>81</v>
      </c>
      <c r="F18" s="225" t="s">
        <v>82</v>
      </c>
      <c r="G18" s="225" t="s">
        <v>83</v>
      </c>
      <c r="H18" s="225" t="s">
        <v>84</v>
      </c>
      <c r="I18" s="225" t="s">
        <v>85</v>
      </c>
      <c r="J18" s="225" t="s">
        <v>86</v>
      </c>
      <c r="K18" s="225" t="s">
        <v>87</v>
      </c>
      <c r="L18" s="225" t="s">
        <v>88</v>
      </c>
    </row>
    <row r="19" spans="1:12">
      <c r="A19" s="39" t="s">
        <v>89</v>
      </c>
      <c r="B19" s="40"/>
      <c r="C19" s="40"/>
      <c r="D19" s="40"/>
      <c r="E19" s="40"/>
      <c r="F19" s="40"/>
      <c r="G19" s="40"/>
      <c r="H19" s="40"/>
      <c r="I19" s="40"/>
      <c r="J19" s="40"/>
      <c r="K19" s="40"/>
      <c r="L19" s="41"/>
    </row>
    <row r="20" spans="1:12">
      <c r="A20" s="42" t="s">
        <v>322</v>
      </c>
      <c r="B20" s="42"/>
      <c r="C20" s="228"/>
      <c r="D20" s="228"/>
      <c r="E20" s="228"/>
      <c r="F20" s="228"/>
      <c r="G20" s="228"/>
      <c r="H20" s="228"/>
      <c r="I20" s="228"/>
      <c r="J20" s="228"/>
      <c r="K20" s="228"/>
      <c r="L20" s="228"/>
    </row>
    <row r="21" spans="1:12">
      <c r="A21" s="42" t="s">
        <v>323</v>
      </c>
      <c r="B21" s="42"/>
      <c r="C21" s="228"/>
      <c r="D21" s="228"/>
      <c r="E21" s="228"/>
      <c r="F21" s="228"/>
      <c r="G21" s="228"/>
      <c r="H21" s="228"/>
      <c r="I21" s="228"/>
      <c r="J21" s="228"/>
      <c r="K21" s="228"/>
      <c r="L21" s="228"/>
    </row>
    <row r="22" spans="1:12">
      <c r="A22" s="42" t="s">
        <v>324</v>
      </c>
      <c r="B22" s="42"/>
      <c r="C22" s="228"/>
      <c r="D22" s="228"/>
      <c r="E22" s="228"/>
      <c r="F22" s="228"/>
      <c r="G22" s="228"/>
      <c r="H22" s="228"/>
      <c r="I22" s="228"/>
      <c r="J22" s="228"/>
      <c r="K22" s="228"/>
      <c r="L22" s="228"/>
    </row>
    <row r="23" spans="1:12">
      <c r="A23" s="42"/>
      <c r="B23" s="42"/>
      <c r="C23" s="228"/>
      <c r="D23" s="228"/>
      <c r="E23" s="228"/>
      <c r="F23" s="228"/>
      <c r="G23" s="228"/>
      <c r="H23" s="228"/>
      <c r="I23" s="228"/>
      <c r="J23" s="228"/>
      <c r="K23" s="228"/>
      <c r="L23" s="228"/>
    </row>
    <row r="24" spans="1:12">
      <c r="A24" s="42"/>
      <c r="B24" s="42"/>
      <c r="C24" s="228"/>
      <c r="D24" s="228"/>
      <c r="E24" s="228"/>
      <c r="F24" s="228"/>
      <c r="G24" s="228"/>
      <c r="H24" s="228"/>
      <c r="I24" s="228"/>
      <c r="J24" s="228"/>
      <c r="K24" s="228"/>
      <c r="L24" s="228"/>
    </row>
    <row r="25" spans="1:12" ht="31.5">
      <c r="A25" s="43" t="s">
        <v>317</v>
      </c>
      <c r="B25" s="156"/>
      <c r="C25" s="207">
        <f>SUM(C20:C24)</f>
        <v>0</v>
      </c>
      <c r="D25" s="207">
        <f t="shared" ref="D25:L25" si="3">SUM(D20:D24)</f>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93</v>
      </c>
      <c r="B26" s="45"/>
      <c r="C26" s="229"/>
      <c r="D26" s="229"/>
      <c r="E26" s="229"/>
      <c r="F26" s="229"/>
      <c r="G26" s="229"/>
      <c r="H26" s="229"/>
      <c r="I26" s="229"/>
      <c r="J26" s="229"/>
      <c r="K26" s="229"/>
      <c r="L26" s="230"/>
    </row>
    <row r="27" spans="1:12">
      <c r="A27" s="47" t="s">
        <v>322</v>
      </c>
      <c r="B27" s="47"/>
      <c r="C27" s="227"/>
      <c r="D27" s="227"/>
      <c r="E27" s="227"/>
      <c r="F27" s="227"/>
      <c r="G27" s="227"/>
      <c r="H27" s="227"/>
      <c r="I27" s="227"/>
      <c r="J27" s="227"/>
      <c r="K27" s="227"/>
      <c r="L27" s="227"/>
    </row>
    <row r="28" spans="1:12">
      <c r="A28" s="47" t="s">
        <v>323</v>
      </c>
      <c r="B28" s="47"/>
      <c r="C28" s="227"/>
      <c r="D28" s="227"/>
      <c r="E28" s="227"/>
      <c r="F28" s="227"/>
      <c r="G28" s="227"/>
      <c r="H28" s="227"/>
      <c r="I28" s="227"/>
      <c r="J28" s="227"/>
      <c r="K28" s="227"/>
      <c r="L28" s="227"/>
    </row>
    <row r="29" spans="1:12">
      <c r="A29" s="47"/>
      <c r="B29" s="47"/>
      <c r="C29" s="227"/>
      <c r="D29" s="227"/>
      <c r="E29" s="227"/>
      <c r="F29" s="227"/>
      <c r="G29" s="227"/>
      <c r="H29" s="227"/>
      <c r="I29" s="227"/>
      <c r="J29" s="227"/>
      <c r="K29" s="227"/>
      <c r="L29" s="227"/>
    </row>
    <row r="30" spans="1:12">
      <c r="A30" s="47"/>
      <c r="B30" s="47"/>
      <c r="C30" s="227"/>
      <c r="D30" s="227"/>
      <c r="E30" s="227"/>
      <c r="F30" s="227"/>
      <c r="G30" s="227"/>
      <c r="H30" s="227"/>
      <c r="I30" s="227"/>
      <c r="J30" s="227"/>
      <c r="K30" s="227"/>
      <c r="L30" s="227"/>
    </row>
    <row r="31" spans="1:12">
      <c r="A31" s="47"/>
      <c r="B31" s="47"/>
      <c r="C31" s="227"/>
      <c r="D31" s="227"/>
      <c r="E31" s="227"/>
      <c r="F31" s="227"/>
      <c r="G31" s="227"/>
      <c r="H31" s="227"/>
      <c r="I31" s="227"/>
      <c r="J31" s="227"/>
      <c r="K31" s="227"/>
      <c r="L31" s="227"/>
    </row>
    <row r="32" spans="1:12" ht="31.5">
      <c r="A32" s="48" t="s">
        <v>318</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319</v>
      </c>
      <c r="B33" s="156"/>
      <c r="C33" s="207">
        <f t="shared" ref="C33:L33" si="5">C32+C25</f>
        <v>0</v>
      </c>
      <c r="D33" s="207">
        <f t="shared" si="5"/>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c r="A34" s="53"/>
      <c r="B34" s="53"/>
      <c r="C34" s="53"/>
      <c r="D34" s="53"/>
      <c r="E34" s="53"/>
      <c r="F34" s="53"/>
      <c r="G34" s="53"/>
      <c r="H34" s="53"/>
    </row>
    <row r="35" spans="1:12" ht="31.5" customHeight="1">
      <c r="A35" s="226" t="s">
        <v>320</v>
      </c>
      <c r="B35" s="225" t="s">
        <v>72</v>
      </c>
      <c r="C35" s="225" t="s">
        <v>79</v>
      </c>
      <c r="D35" s="225" t="s">
        <v>80</v>
      </c>
      <c r="E35" s="225" t="s">
        <v>81</v>
      </c>
      <c r="F35" s="225" t="s">
        <v>82</v>
      </c>
      <c r="G35" s="225" t="s">
        <v>83</v>
      </c>
      <c r="H35" s="225" t="s">
        <v>84</v>
      </c>
      <c r="I35" s="225" t="s">
        <v>85</v>
      </c>
      <c r="J35" s="225" t="s">
        <v>86</v>
      </c>
      <c r="K35" s="225" t="s">
        <v>87</v>
      </c>
      <c r="L35" s="225" t="s">
        <v>88</v>
      </c>
    </row>
    <row r="36" spans="1:12" ht="21">
      <c r="A36" s="43" t="s">
        <v>116</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117</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33.75">
      <c r="A38" s="231" t="s">
        <v>325</v>
      </c>
      <c r="B38" s="156"/>
      <c r="C38" s="207">
        <f>C37+C36</f>
        <v>0</v>
      </c>
      <c r="D38" s="207">
        <f t="shared" ref="D38:K38" si="8">D37+D36</f>
        <v>0</v>
      </c>
      <c r="E38" s="207">
        <f t="shared" si="8"/>
        <v>0</v>
      </c>
      <c r="F38" s="207">
        <f t="shared" si="8"/>
        <v>0</v>
      </c>
      <c r="G38" s="207">
        <f t="shared" si="8"/>
        <v>0</v>
      </c>
      <c r="H38" s="207">
        <f t="shared" si="8"/>
        <v>0</v>
      </c>
      <c r="I38" s="207">
        <f t="shared" si="8"/>
        <v>0</v>
      </c>
      <c r="J38" s="207">
        <f t="shared" si="8"/>
        <v>0</v>
      </c>
      <c r="K38" s="207">
        <f t="shared" si="8"/>
        <v>0</v>
      </c>
      <c r="L38" s="207">
        <f>L37+L36</f>
        <v>0</v>
      </c>
    </row>
    <row r="39" spans="1:12">
      <c r="A39" s="53"/>
      <c r="B39" s="53"/>
      <c r="C39" s="53"/>
      <c r="D39" s="53"/>
      <c r="E39" s="53"/>
      <c r="F39" s="53"/>
      <c r="G39" s="53"/>
      <c r="H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topLeftCell="A4" zoomScaleNormal="100" workbookViewId="0">
      <selection activeCell="I38" sqref="I38"/>
    </sheetView>
  </sheetViews>
  <sheetFormatPr defaultRowHeight="10.5"/>
  <cols>
    <col min="1" max="1" width="29.85546875" style="52" customWidth="1"/>
    <col min="2" max="2" width="11" style="52" customWidth="1"/>
    <col min="3" max="12" width="14.140625" style="52" customWidth="1"/>
    <col min="13" max="16384" width="9.140625" style="52"/>
  </cols>
  <sheetData>
    <row r="1" spans="1:12" ht="42">
      <c r="A1" s="226" t="s">
        <v>375</v>
      </c>
      <c r="B1" s="225" t="s">
        <v>94</v>
      </c>
      <c r="C1" s="225" t="s">
        <v>79</v>
      </c>
      <c r="D1" s="225" t="s">
        <v>80</v>
      </c>
      <c r="E1" s="225" t="s">
        <v>81</v>
      </c>
      <c r="F1" s="225" t="s">
        <v>82</v>
      </c>
      <c r="G1" s="225" t="s">
        <v>83</v>
      </c>
      <c r="H1" s="225" t="s">
        <v>84</v>
      </c>
      <c r="I1" s="225" t="s">
        <v>85</v>
      </c>
      <c r="J1" s="225" t="s">
        <v>86</v>
      </c>
      <c r="K1" s="225" t="s">
        <v>87</v>
      </c>
      <c r="L1" s="225" t="s">
        <v>88</v>
      </c>
    </row>
    <row r="2" spans="1:12">
      <c r="A2" s="39" t="s">
        <v>118</v>
      </c>
      <c r="B2" s="40"/>
      <c r="C2" s="40"/>
      <c r="D2" s="40"/>
      <c r="E2" s="40"/>
      <c r="F2" s="40"/>
      <c r="G2" s="40"/>
      <c r="H2" s="40"/>
      <c r="I2" s="40"/>
      <c r="J2" s="40"/>
      <c r="K2" s="40"/>
      <c r="L2" s="41"/>
    </row>
    <row r="3" spans="1:12">
      <c r="A3" s="42" t="s">
        <v>90</v>
      </c>
      <c r="B3" s="50"/>
      <c r="C3" s="232">
        <f>$B3*ΠΩΛΗΣΕΙΣ!C3</f>
        <v>0</v>
      </c>
      <c r="D3" s="232">
        <f>$B3*ΠΩΛΗΣΕΙΣ!D3</f>
        <v>0</v>
      </c>
      <c r="E3" s="232">
        <f>$B3*ΠΩΛΗΣΕΙΣ!E3</f>
        <v>0</v>
      </c>
      <c r="F3" s="232">
        <f>$B3*ΠΩΛΗΣΕΙΣ!F3</f>
        <v>0</v>
      </c>
      <c r="G3" s="232">
        <f>$B3*ΠΩΛΗΣΕΙΣ!G3</f>
        <v>0</v>
      </c>
      <c r="H3" s="232">
        <f>$B3*ΠΩΛΗΣΕΙΣ!H3</f>
        <v>0</v>
      </c>
      <c r="I3" s="232">
        <f>$B3*ΠΩΛΗΣΕΙΣ!I3</f>
        <v>0</v>
      </c>
      <c r="J3" s="232">
        <f>$B3*ΠΩΛΗΣΕΙΣ!J3</f>
        <v>0</v>
      </c>
      <c r="K3" s="232">
        <f>$B3*ΠΩΛΗΣΕΙΣ!K3</f>
        <v>0</v>
      </c>
      <c r="L3" s="232">
        <f>$B3*ΠΩΛΗΣΕΙΣ!L3</f>
        <v>0</v>
      </c>
    </row>
    <row r="4" spans="1:12">
      <c r="A4" s="42" t="s">
        <v>91</v>
      </c>
      <c r="B4" s="50"/>
      <c r="C4" s="232">
        <f>$B4*ΠΩΛΗΣΕΙΣ!C4</f>
        <v>0</v>
      </c>
      <c r="D4" s="232">
        <f>$B4*ΠΩΛΗΣΕΙΣ!D4</f>
        <v>0</v>
      </c>
      <c r="E4" s="232">
        <f>$B4*ΠΩΛΗΣΕΙΣ!E4</f>
        <v>0</v>
      </c>
      <c r="F4" s="232">
        <f>$B4*ΠΩΛΗΣΕΙΣ!F4</f>
        <v>0</v>
      </c>
      <c r="G4" s="232">
        <f>$B4*ΠΩΛΗΣΕΙΣ!G4</f>
        <v>0</v>
      </c>
      <c r="H4" s="232">
        <f>$B4*ΠΩΛΗΣΕΙΣ!H4</f>
        <v>0</v>
      </c>
      <c r="I4" s="232">
        <f>$B4*ΠΩΛΗΣΕΙΣ!I4</f>
        <v>0</v>
      </c>
      <c r="J4" s="232">
        <f>$B4*ΠΩΛΗΣΕΙΣ!J4</f>
        <v>0</v>
      </c>
      <c r="K4" s="232">
        <f>$B4*ΠΩΛΗΣΕΙΣ!K4</f>
        <v>0</v>
      </c>
      <c r="L4" s="232">
        <f>$B4*ΠΩΛΗΣΕΙΣ!L4</f>
        <v>0</v>
      </c>
    </row>
    <row r="5" spans="1:12">
      <c r="A5" s="42" t="s">
        <v>92</v>
      </c>
      <c r="B5" s="50"/>
      <c r="C5" s="232">
        <f>$B5*ΠΩΛΗΣΕΙΣ!C5</f>
        <v>0</v>
      </c>
      <c r="D5" s="232">
        <f>$B5*ΠΩΛΗΣΕΙΣ!D5</f>
        <v>0</v>
      </c>
      <c r="E5" s="232">
        <f>$B5*ΠΩΛΗΣΕΙΣ!E5</f>
        <v>0</v>
      </c>
      <c r="F5" s="232">
        <f>$B5*ΠΩΛΗΣΕΙΣ!F5</f>
        <v>0</v>
      </c>
      <c r="G5" s="232">
        <f>$B5*ΠΩΛΗΣΕΙΣ!G5</f>
        <v>0</v>
      </c>
      <c r="H5" s="232">
        <f>$B5*ΠΩΛΗΣΕΙΣ!H5</f>
        <v>0</v>
      </c>
      <c r="I5" s="232">
        <f>$B5*ΠΩΛΗΣΕΙΣ!I5</f>
        <v>0</v>
      </c>
      <c r="J5" s="232">
        <f>$B5*ΠΩΛΗΣΕΙΣ!J5</f>
        <v>0</v>
      </c>
      <c r="K5" s="232">
        <f>$B5*ΠΩΛΗΣΕΙΣ!K5</f>
        <v>0</v>
      </c>
      <c r="L5" s="232">
        <f>$B5*ΠΩΛΗΣΕΙΣ!L5</f>
        <v>0</v>
      </c>
    </row>
    <row r="6" spans="1:12">
      <c r="A6" s="42"/>
      <c r="B6" s="50"/>
      <c r="C6" s="232">
        <f>$B6*ΠΩΛΗΣΕΙΣ!C6</f>
        <v>0</v>
      </c>
      <c r="D6" s="232">
        <f>$B6*ΠΩΛΗΣΕΙΣ!D6</f>
        <v>0</v>
      </c>
      <c r="E6" s="232">
        <f>$B6*ΠΩΛΗΣΕΙΣ!E6</f>
        <v>0</v>
      </c>
      <c r="F6" s="232">
        <f>$B6*ΠΩΛΗΣΕΙΣ!F6</f>
        <v>0</v>
      </c>
      <c r="G6" s="232">
        <f>$B6*ΠΩΛΗΣΕΙΣ!G6</f>
        <v>0</v>
      </c>
      <c r="H6" s="232">
        <f>$B6*ΠΩΛΗΣΕΙΣ!H6</f>
        <v>0</v>
      </c>
      <c r="I6" s="232">
        <f>$B6*ΠΩΛΗΣΕΙΣ!I6</f>
        <v>0</v>
      </c>
      <c r="J6" s="232">
        <f>$B6*ΠΩΛΗΣΕΙΣ!J6</f>
        <v>0</v>
      </c>
      <c r="K6" s="232">
        <f>$B6*ΠΩΛΗΣΕΙΣ!K6</f>
        <v>0</v>
      </c>
      <c r="L6" s="232">
        <f>$B6*ΠΩΛΗΣΕΙΣ!L6</f>
        <v>0</v>
      </c>
    </row>
    <row r="7" spans="1:12">
      <c r="A7" s="42"/>
      <c r="B7" s="50"/>
      <c r="C7" s="232">
        <f>$B7*ΠΩΛΗΣΕΙΣ!C7</f>
        <v>0</v>
      </c>
      <c r="D7" s="232">
        <f>$B7*ΠΩΛΗΣΕΙΣ!D7</f>
        <v>0</v>
      </c>
      <c r="E7" s="232">
        <f>$B7*ΠΩΛΗΣΕΙΣ!E7</f>
        <v>0</v>
      </c>
      <c r="F7" s="232">
        <f>$B7*ΠΩΛΗΣΕΙΣ!F7</f>
        <v>0</v>
      </c>
      <c r="G7" s="232">
        <f>$B7*ΠΩΛΗΣΕΙΣ!G7</f>
        <v>0</v>
      </c>
      <c r="H7" s="232">
        <f>$B7*ΠΩΛΗΣΕΙΣ!H7</f>
        <v>0</v>
      </c>
      <c r="I7" s="232">
        <f>$B7*ΠΩΛΗΣΕΙΣ!I7</f>
        <v>0</v>
      </c>
      <c r="J7" s="232">
        <f>$B7*ΠΩΛΗΣΕΙΣ!J7</f>
        <v>0</v>
      </c>
      <c r="K7" s="232">
        <f>$B7*ΠΩΛΗΣΕΙΣ!K7</f>
        <v>0</v>
      </c>
      <c r="L7" s="232">
        <f>$B7*ΠΩΛΗΣΕΙΣ!L7</f>
        <v>0</v>
      </c>
    </row>
    <row r="8" spans="1:12" ht="31.5">
      <c r="A8" s="43" t="s">
        <v>326</v>
      </c>
      <c r="B8" s="156"/>
      <c r="C8" s="207">
        <f>SUM(C3:C7)</f>
        <v>0</v>
      </c>
      <c r="D8" s="207">
        <f t="shared" ref="D8:L8" si="0">SUM(D3:D7)</f>
        <v>0</v>
      </c>
      <c r="E8" s="207">
        <f t="shared" si="0"/>
        <v>0</v>
      </c>
      <c r="F8" s="207">
        <f t="shared" si="0"/>
        <v>0</v>
      </c>
      <c r="G8" s="207">
        <f t="shared" si="0"/>
        <v>0</v>
      </c>
      <c r="H8" s="207">
        <f t="shared" si="0"/>
        <v>0</v>
      </c>
      <c r="I8" s="207">
        <f t="shared" si="0"/>
        <v>0</v>
      </c>
      <c r="J8" s="207">
        <f t="shared" si="0"/>
        <v>0</v>
      </c>
      <c r="K8" s="207">
        <f t="shared" si="0"/>
        <v>0</v>
      </c>
      <c r="L8" s="207">
        <f t="shared" si="0"/>
        <v>0</v>
      </c>
    </row>
    <row r="9" spans="1:12">
      <c r="A9" s="44" t="s">
        <v>119</v>
      </c>
      <c r="B9" s="45"/>
      <c r="C9" s="229"/>
      <c r="D9" s="229"/>
      <c r="E9" s="229"/>
      <c r="F9" s="229"/>
      <c r="G9" s="229"/>
      <c r="H9" s="229"/>
      <c r="I9" s="229"/>
      <c r="J9" s="229"/>
      <c r="K9" s="229"/>
      <c r="L9" s="230"/>
    </row>
    <row r="10" spans="1:12">
      <c r="A10" s="47" t="s">
        <v>90</v>
      </c>
      <c r="B10" s="51"/>
      <c r="C10" s="205">
        <f>$B10*ΠΩΛΗΣΕΙΣ!C10</f>
        <v>0</v>
      </c>
      <c r="D10" s="205">
        <f>$B10*ΠΩΛΗΣΕΙΣ!D10</f>
        <v>0</v>
      </c>
      <c r="E10" s="205">
        <f>$B10*ΠΩΛΗΣΕΙΣ!E10</f>
        <v>0</v>
      </c>
      <c r="F10" s="205">
        <f>$B10*ΠΩΛΗΣΕΙΣ!F10</f>
        <v>0</v>
      </c>
      <c r="G10" s="205">
        <f>$B10*ΠΩΛΗΣΕΙΣ!G10</f>
        <v>0</v>
      </c>
      <c r="H10" s="205">
        <f>$B10*ΠΩΛΗΣΕΙΣ!H10</f>
        <v>0</v>
      </c>
      <c r="I10" s="205">
        <f>$B10*ΠΩΛΗΣΕΙΣ!I10</f>
        <v>0</v>
      </c>
      <c r="J10" s="205">
        <f>$B10*ΠΩΛΗΣΕΙΣ!J10</f>
        <v>0</v>
      </c>
      <c r="K10" s="205">
        <f>$B10*ΠΩΛΗΣΕΙΣ!K10</f>
        <v>0</v>
      </c>
      <c r="L10" s="205">
        <f>$B10*ΠΩΛΗΣΕΙΣ!L10</f>
        <v>0</v>
      </c>
    </row>
    <row r="11" spans="1:12">
      <c r="A11" s="47" t="s">
        <v>91</v>
      </c>
      <c r="B11" s="51"/>
      <c r="C11" s="205">
        <f>$B11*ΠΩΛΗΣΕΙΣ!C11</f>
        <v>0</v>
      </c>
      <c r="D11" s="205">
        <f>$B11*ΠΩΛΗΣΕΙΣ!D11</f>
        <v>0</v>
      </c>
      <c r="E11" s="205">
        <f>$B11*ΠΩΛΗΣΕΙΣ!E11</f>
        <v>0</v>
      </c>
      <c r="F11" s="205">
        <f>$B11*ΠΩΛΗΣΕΙΣ!F11</f>
        <v>0</v>
      </c>
      <c r="G11" s="205">
        <f>$B11*ΠΩΛΗΣΕΙΣ!G11</f>
        <v>0</v>
      </c>
      <c r="H11" s="205">
        <f>$B11*ΠΩΛΗΣΕΙΣ!H11</f>
        <v>0</v>
      </c>
      <c r="I11" s="205">
        <f>$B11*ΠΩΛΗΣΕΙΣ!I11</f>
        <v>0</v>
      </c>
      <c r="J11" s="205">
        <f>$B11*ΠΩΛΗΣΕΙΣ!J11</f>
        <v>0</v>
      </c>
      <c r="K11" s="205">
        <f>$B11*ΠΩΛΗΣΕΙΣ!K11</f>
        <v>0</v>
      </c>
      <c r="L11" s="205">
        <f>$B11*ΠΩΛΗΣΕΙΣ!L11</f>
        <v>0</v>
      </c>
    </row>
    <row r="12" spans="1:12">
      <c r="A12" s="47" t="s">
        <v>321</v>
      </c>
      <c r="B12" s="51"/>
      <c r="C12" s="205">
        <f>$B12*ΠΩΛΗΣΕΙΣ!C12</f>
        <v>0</v>
      </c>
      <c r="D12" s="205">
        <f>$B12*ΠΩΛΗΣΕΙΣ!D12</f>
        <v>0</v>
      </c>
      <c r="E12" s="205">
        <f>$B12*ΠΩΛΗΣΕΙΣ!E12</f>
        <v>0</v>
      </c>
      <c r="F12" s="205">
        <f>$B12*ΠΩΛΗΣΕΙΣ!F12</f>
        <v>0</v>
      </c>
      <c r="G12" s="205">
        <f>$B12*ΠΩΛΗΣΕΙΣ!G12</f>
        <v>0</v>
      </c>
      <c r="H12" s="205">
        <f>$B12*ΠΩΛΗΣΕΙΣ!H12</f>
        <v>0</v>
      </c>
      <c r="I12" s="205">
        <f>$B12*ΠΩΛΗΣΕΙΣ!I12</f>
        <v>0</v>
      </c>
      <c r="J12" s="205">
        <f>$B12*ΠΩΛΗΣΕΙΣ!J12</f>
        <v>0</v>
      </c>
      <c r="K12" s="205">
        <f>$B12*ΠΩΛΗΣΕΙΣ!K12</f>
        <v>0</v>
      </c>
      <c r="L12" s="205">
        <f>$B12*ΠΩΛΗΣΕΙΣ!L12</f>
        <v>0</v>
      </c>
    </row>
    <row r="13" spans="1:12">
      <c r="A13" s="47"/>
      <c r="B13" s="51"/>
      <c r="C13" s="205">
        <f>$B13*ΠΩΛΗΣΕΙΣ!C13</f>
        <v>0</v>
      </c>
      <c r="D13" s="205">
        <f>$B13*ΠΩΛΗΣΕΙΣ!D13</f>
        <v>0</v>
      </c>
      <c r="E13" s="205">
        <f>$B13*ΠΩΛΗΣΕΙΣ!E13</f>
        <v>0</v>
      </c>
      <c r="F13" s="205">
        <f>$B13*ΠΩΛΗΣΕΙΣ!F13</f>
        <v>0</v>
      </c>
      <c r="G13" s="205">
        <f>$B13*ΠΩΛΗΣΕΙΣ!G13</f>
        <v>0</v>
      </c>
      <c r="H13" s="205">
        <f>$B13*ΠΩΛΗΣΕΙΣ!H13</f>
        <v>0</v>
      </c>
      <c r="I13" s="205">
        <f>$B13*ΠΩΛΗΣΕΙΣ!I13</f>
        <v>0</v>
      </c>
      <c r="J13" s="205">
        <f>$B13*ΠΩΛΗΣΕΙΣ!J13</f>
        <v>0</v>
      </c>
      <c r="K13" s="205">
        <f>$B13*ΠΩΛΗΣΕΙΣ!K13</f>
        <v>0</v>
      </c>
      <c r="L13" s="205">
        <f>$B13*ΠΩΛΗΣΕΙΣ!L13</f>
        <v>0</v>
      </c>
    </row>
    <row r="14" spans="1:12">
      <c r="A14" s="47"/>
      <c r="B14" s="51"/>
      <c r="C14" s="205">
        <f>$B14*ΠΩΛΗΣΕΙΣ!C14</f>
        <v>0</v>
      </c>
      <c r="D14" s="205">
        <f>$B14*ΠΩΛΗΣΕΙΣ!D14</f>
        <v>0</v>
      </c>
      <c r="E14" s="205">
        <f>$B14*ΠΩΛΗΣΕΙΣ!E14</f>
        <v>0</v>
      </c>
      <c r="F14" s="205">
        <f>$B14*ΠΩΛΗΣΕΙΣ!F14</f>
        <v>0</v>
      </c>
      <c r="G14" s="205">
        <f>$B14*ΠΩΛΗΣΕΙΣ!G14</f>
        <v>0</v>
      </c>
      <c r="H14" s="205">
        <f>$B14*ΠΩΛΗΣΕΙΣ!H14</f>
        <v>0</v>
      </c>
      <c r="I14" s="205">
        <f>$B14*ΠΩΛΗΣΕΙΣ!I14</f>
        <v>0</v>
      </c>
      <c r="J14" s="205">
        <f>$B14*ΠΩΛΗΣΕΙΣ!J14</f>
        <v>0</v>
      </c>
      <c r="K14" s="205">
        <f>$B14*ΠΩΛΗΣΕΙΣ!K14</f>
        <v>0</v>
      </c>
      <c r="L14" s="205">
        <f>$B14*ΠΩΛΗΣΕΙΣ!L14</f>
        <v>0</v>
      </c>
    </row>
    <row r="15" spans="1:12" ht="31.5">
      <c r="A15" s="48" t="s">
        <v>327</v>
      </c>
      <c r="B15" s="156"/>
      <c r="C15" s="207">
        <f>SUM(C10:C14)</f>
        <v>0</v>
      </c>
      <c r="D15" s="207">
        <f t="shared" ref="D15:L15" si="1">SUM(D10:D14)</f>
        <v>0</v>
      </c>
      <c r="E15" s="207">
        <f t="shared" si="1"/>
        <v>0</v>
      </c>
      <c r="F15" s="207">
        <f t="shared" si="1"/>
        <v>0</v>
      </c>
      <c r="G15" s="207">
        <f t="shared" si="1"/>
        <v>0</v>
      </c>
      <c r="H15" s="207">
        <f t="shared" si="1"/>
        <v>0</v>
      </c>
      <c r="I15" s="207">
        <f t="shared" si="1"/>
        <v>0</v>
      </c>
      <c r="J15" s="207">
        <f t="shared" si="1"/>
        <v>0</v>
      </c>
      <c r="K15" s="207">
        <f t="shared" si="1"/>
        <v>0</v>
      </c>
      <c r="L15" s="207">
        <f t="shared" si="1"/>
        <v>0</v>
      </c>
    </row>
    <row r="16" spans="1:12" ht="52.5">
      <c r="A16" s="226" t="s">
        <v>328</v>
      </c>
      <c r="B16" s="156"/>
      <c r="C16" s="207">
        <f>C15+C8</f>
        <v>0</v>
      </c>
      <c r="D16" s="207">
        <f t="shared" ref="D16:L16" si="2">D15+D8</f>
        <v>0</v>
      </c>
      <c r="E16" s="207">
        <f t="shared" si="2"/>
        <v>0</v>
      </c>
      <c r="F16" s="207">
        <f t="shared" si="2"/>
        <v>0</v>
      </c>
      <c r="G16" s="207">
        <f t="shared" si="2"/>
        <v>0</v>
      </c>
      <c r="H16" s="207">
        <f t="shared" si="2"/>
        <v>0</v>
      </c>
      <c r="I16" s="207">
        <f t="shared" si="2"/>
        <v>0</v>
      </c>
      <c r="J16" s="207">
        <f t="shared" si="2"/>
        <v>0</v>
      </c>
      <c r="K16" s="207">
        <f t="shared" si="2"/>
        <v>0</v>
      </c>
      <c r="L16" s="207">
        <f t="shared" si="2"/>
        <v>0</v>
      </c>
    </row>
    <row r="17" spans="1:12" ht="5.25" customHeight="1">
      <c r="A17" s="53"/>
      <c r="B17" s="53"/>
      <c r="C17" s="54"/>
      <c r="D17" s="54"/>
      <c r="E17" s="54"/>
      <c r="F17" s="54"/>
      <c r="G17" s="54"/>
      <c r="H17" s="54"/>
      <c r="I17" s="55"/>
      <c r="J17" s="55"/>
      <c r="K17" s="55"/>
      <c r="L17" s="55"/>
    </row>
    <row r="18" spans="1:12" ht="31.5" customHeight="1">
      <c r="A18" s="226" t="s">
        <v>376</v>
      </c>
      <c r="B18" s="156"/>
      <c r="C18" s="225" t="s">
        <v>79</v>
      </c>
      <c r="D18" s="225" t="s">
        <v>80</v>
      </c>
      <c r="E18" s="225" t="s">
        <v>81</v>
      </c>
      <c r="F18" s="225" t="s">
        <v>82</v>
      </c>
      <c r="G18" s="225" t="s">
        <v>83</v>
      </c>
      <c r="H18" s="225" t="s">
        <v>84</v>
      </c>
      <c r="I18" s="225" t="s">
        <v>85</v>
      </c>
      <c r="J18" s="225" t="s">
        <v>86</v>
      </c>
      <c r="K18" s="225" t="s">
        <v>87</v>
      </c>
      <c r="L18" s="225" t="s">
        <v>88</v>
      </c>
    </row>
    <row r="19" spans="1:12">
      <c r="A19" s="39" t="s">
        <v>118</v>
      </c>
      <c r="B19" s="40"/>
      <c r="C19" s="40"/>
      <c r="D19" s="40"/>
      <c r="E19" s="40"/>
      <c r="F19" s="40"/>
      <c r="G19" s="40"/>
      <c r="H19" s="40"/>
      <c r="I19" s="40"/>
      <c r="J19" s="40"/>
      <c r="K19" s="40"/>
      <c r="L19" s="41"/>
    </row>
    <row r="20" spans="1:12">
      <c r="A20" s="42" t="s">
        <v>322</v>
      </c>
      <c r="B20" s="50"/>
      <c r="C20" s="232">
        <f>$B20*ΠΩΛΗΣΕΙΣ!C20</f>
        <v>0</v>
      </c>
      <c r="D20" s="232">
        <f>$B20*ΠΩΛΗΣΕΙΣ!D20</f>
        <v>0</v>
      </c>
      <c r="E20" s="232">
        <f>$B20*ΠΩΛΗΣΕΙΣ!E20</f>
        <v>0</v>
      </c>
      <c r="F20" s="232">
        <f>$B20*ΠΩΛΗΣΕΙΣ!F20</f>
        <v>0</v>
      </c>
      <c r="G20" s="232">
        <f>$B20*ΠΩΛΗΣΕΙΣ!G20</f>
        <v>0</v>
      </c>
      <c r="H20" s="232">
        <f>$B20*ΠΩΛΗΣΕΙΣ!H20</f>
        <v>0</v>
      </c>
      <c r="I20" s="232">
        <f>$B20*ΠΩΛΗΣΕΙΣ!I20</f>
        <v>0</v>
      </c>
      <c r="J20" s="232">
        <f>$B20*ΠΩΛΗΣΕΙΣ!J20</f>
        <v>0</v>
      </c>
      <c r="K20" s="232">
        <f>$B20*ΠΩΛΗΣΕΙΣ!K20</f>
        <v>0</v>
      </c>
      <c r="L20" s="232">
        <f>$B20*ΠΩΛΗΣΕΙΣ!L20</f>
        <v>0</v>
      </c>
    </row>
    <row r="21" spans="1:12">
      <c r="A21" s="42" t="s">
        <v>323</v>
      </c>
      <c r="B21" s="50"/>
      <c r="C21" s="232">
        <f>$B21*ΠΩΛΗΣΕΙΣ!C21</f>
        <v>0</v>
      </c>
      <c r="D21" s="232">
        <f>$B21*ΠΩΛΗΣΕΙΣ!D21</f>
        <v>0</v>
      </c>
      <c r="E21" s="232">
        <f>$B21*ΠΩΛΗΣΕΙΣ!E21</f>
        <v>0</v>
      </c>
      <c r="F21" s="232">
        <f>$B21*ΠΩΛΗΣΕΙΣ!F21</f>
        <v>0</v>
      </c>
      <c r="G21" s="232">
        <f>$B21*ΠΩΛΗΣΕΙΣ!G21</f>
        <v>0</v>
      </c>
      <c r="H21" s="232">
        <f>$B21*ΠΩΛΗΣΕΙΣ!H21</f>
        <v>0</v>
      </c>
      <c r="I21" s="232">
        <f>$B21*ΠΩΛΗΣΕΙΣ!I21</f>
        <v>0</v>
      </c>
      <c r="J21" s="232">
        <f>$B21*ΠΩΛΗΣΕΙΣ!J21</f>
        <v>0</v>
      </c>
      <c r="K21" s="232">
        <f>$B21*ΠΩΛΗΣΕΙΣ!K21</f>
        <v>0</v>
      </c>
      <c r="L21" s="232">
        <f>$B21*ΠΩΛΗΣΕΙΣ!L21</f>
        <v>0</v>
      </c>
    </row>
    <row r="22" spans="1:12">
      <c r="A22" s="42" t="s">
        <v>324</v>
      </c>
      <c r="B22" s="50"/>
      <c r="C22" s="232">
        <f>$B22*ΠΩΛΗΣΕΙΣ!C22</f>
        <v>0</v>
      </c>
      <c r="D22" s="232">
        <f>$B22*ΠΩΛΗΣΕΙΣ!D22</f>
        <v>0</v>
      </c>
      <c r="E22" s="232">
        <f>$B22*ΠΩΛΗΣΕΙΣ!E22</f>
        <v>0</v>
      </c>
      <c r="F22" s="232">
        <f>$B22*ΠΩΛΗΣΕΙΣ!F22</f>
        <v>0</v>
      </c>
      <c r="G22" s="232">
        <f>$B22*ΠΩΛΗΣΕΙΣ!G22</f>
        <v>0</v>
      </c>
      <c r="H22" s="232">
        <f>$B22*ΠΩΛΗΣΕΙΣ!H22</f>
        <v>0</v>
      </c>
      <c r="I22" s="232">
        <f>$B22*ΠΩΛΗΣΕΙΣ!I22</f>
        <v>0</v>
      </c>
      <c r="J22" s="232">
        <f>$B22*ΠΩΛΗΣΕΙΣ!J22</f>
        <v>0</v>
      </c>
      <c r="K22" s="232">
        <f>$B22*ΠΩΛΗΣΕΙΣ!K22</f>
        <v>0</v>
      </c>
      <c r="L22" s="232">
        <f>$B22*ΠΩΛΗΣΕΙΣ!L22</f>
        <v>0</v>
      </c>
    </row>
    <row r="23" spans="1:12">
      <c r="A23" s="42"/>
      <c r="B23" s="50"/>
      <c r="C23" s="232">
        <f>$B23*ΠΩΛΗΣΕΙΣ!C23</f>
        <v>0</v>
      </c>
      <c r="D23" s="232">
        <f>$B23*ΠΩΛΗΣΕΙΣ!D23</f>
        <v>0</v>
      </c>
      <c r="E23" s="232">
        <f>$B23*ΠΩΛΗΣΕΙΣ!E23</f>
        <v>0</v>
      </c>
      <c r="F23" s="232">
        <f>$B23*ΠΩΛΗΣΕΙΣ!F23</f>
        <v>0</v>
      </c>
      <c r="G23" s="232">
        <f>$B23*ΠΩΛΗΣΕΙΣ!G23</f>
        <v>0</v>
      </c>
      <c r="H23" s="232">
        <f>$B23*ΠΩΛΗΣΕΙΣ!H23</f>
        <v>0</v>
      </c>
      <c r="I23" s="232">
        <f>$B23*ΠΩΛΗΣΕΙΣ!I23</f>
        <v>0</v>
      </c>
      <c r="J23" s="232">
        <f>$B23*ΠΩΛΗΣΕΙΣ!J23</f>
        <v>0</v>
      </c>
      <c r="K23" s="232">
        <f>$B23*ΠΩΛΗΣΕΙΣ!K23</f>
        <v>0</v>
      </c>
      <c r="L23" s="232">
        <f>$B23*ΠΩΛΗΣΕΙΣ!L23</f>
        <v>0</v>
      </c>
    </row>
    <row r="24" spans="1:12">
      <c r="A24" s="42"/>
      <c r="B24" s="50"/>
      <c r="C24" s="232">
        <f>$B24*ΠΩΛΗΣΕΙΣ!C24</f>
        <v>0</v>
      </c>
      <c r="D24" s="232">
        <f>$B24*ΠΩΛΗΣΕΙΣ!D24</f>
        <v>0</v>
      </c>
      <c r="E24" s="232">
        <f>$B24*ΠΩΛΗΣΕΙΣ!E24</f>
        <v>0</v>
      </c>
      <c r="F24" s="232">
        <f>$B24*ΠΩΛΗΣΕΙΣ!F24</f>
        <v>0</v>
      </c>
      <c r="G24" s="232">
        <f>$B24*ΠΩΛΗΣΕΙΣ!G24</f>
        <v>0</v>
      </c>
      <c r="H24" s="232">
        <f>$B24*ΠΩΛΗΣΕΙΣ!H24</f>
        <v>0</v>
      </c>
      <c r="I24" s="232">
        <f>$B24*ΠΩΛΗΣΕΙΣ!I24</f>
        <v>0</v>
      </c>
      <c r="J24" s="232">
        <f>$B24*ΠΩΛΗΣΕΙΣ!J24</f>
        <v>0</v>
      </c>
      <c r="K24" s="232">
        <f>$B24*ΠΩΛΗΣΕΙΣ!K24</f>
        <v>0</v>
      </c>
      <c r="L24" s="232">
        <f>$B24*ΠΩΛΗΣΕΙΣ!L24</f>
        <v>0</v>
      </c>
    </row>
    <row r="25" spans="1:12" ht="31.5">
      <c r="A25" s="43" t="s">
        <v>329</v>
      </c>
      <c r="B25" s="156"/>
      <c r="C25" s="207">
        <f t="shared" ref="C25:L25" si="3">SUM(C20:C24)</f>
        <v>0</v>
      </c>
      <c r="D25" s="207">
        <f t="shared" si="3"/>
        <v>0</v>
      </c>
      <c r="E25" s="207">
        <f t="shared" si="3"/>
        <v>0</v>
      </c>
      <c r="F25" s="207">
        <f t="shared" si="3"/>
        <v>0</v>
      </c>
      <c r="G25" s="207">
        <f t="shared" si="3"/>
        <v>0</v>
      </c>
      <c r="H25" s="207">
        <f t="shared" si="3"/>
        <v>0</v>
      </c>
      <c r="I25" s="207">
        <f t="shared" si="3"/>
        <v>0</v>
      </c>
      <c r="J25" s="207">
        <f t="shared" si="3"/>
        <v>0</v>
      </c>
      <c r="K25" s="207">
        <f t="shared" si="3"/>
        <v>0</v>
      </c>
      <c r="L25" s="207">
        <f t="shared" si="3"/>
        <v>0</v>
      </c>
    </row>
    <row r="26" spans="1:12">
      <c r="A26" s="44" t="s">
        <v>119</v>
      </c>
      <c r="B26" s="45"/>
      <c r="C26" s="229"/>
      <c r="D26" s="229"/>
      <c r="E26" s="229"/>
      <c r="F26" s="229"/>
      <c r="G26" s="229"/>
      <c r="H26" s="229"/>
      <c r="I26" s="229"/>
      <c r="J26" s="229"/>
      <c r="K26" s="229"/>
      <c r="L26" s="230"/>
    </row>
    <row r="27" spans="1:12">
      <c r="A27" s="47" t="s">
        <v>322</v>
      </c>
      <c r="B27" s="51"/>
      <c r="C27" s="205">
        <f>$B27*ΠΩΛΗΣΕΙΣ!C27</f>
        <v>0</v>
      </c>
      <c r="D27" s="205">
        <f>$B27*ΠΩΛΗΣΕΙΣ!D27</f>
        <v>0</v>
      </c>
      <c r="E27" s="205">
        <f>$B27*ΠΩΛΗΣΕΙΣ!E27</f>
        <v>0</v>
      </c>
      <c r="F27" s="205">
        <f>$B27*ΠΩΛΗΣΕΙΣ!F27</f>
        <v>0</v>
      </c>
      <c r="G27" s="205">
        <f>$B27*ΠΩΛΗΣΕΙΣ!G27</f>
        <v>0</v>
      </c>
      <c r="H27" s="205">
        <f>$B27*ΠΩΛΗΣΕΙΣ!H27</f>
        <v>0</v>
      </c>
      <c r="I27" s="205">
        <f>$B27*ΠΩΛΗΣΕΙΣ!I27</f>
        <v>0</v>
      </c>
      <c r="J27" s="205">
        <f>$B27*ΠΩΛΗΣΕΙΣ!J27</f>
        <v>0</v>
      </c>
      <c r="K27" s="205">
        <f>$B27*ΠΩΛΗΣΕΙΣ!K27</f>
        <v>0</v>
      </c>
      <c r="L27" s="205">
        <f>$B27*ΠΩΛΗΣΕΙΣ!L27</f>
        <v>0</v>
      </c>
    </row>
    <row r="28" spans="1:12">
      <c r="A28" s="47" t="s">
        <v>323</v>
      </c>
      <c r="B28" s="51"/>
      <c r="C28" s="205">
        <f>$B28*ΠΩΛΗΣΕΙΣ!C28</f>
        <v>0</v>
      </c>
      <c r="D28" s="205">
        <f>$B28*ΠΩΛΗΣΕΙΣ!D28</f>
        <v>0</v>
      </c>
      <c r="E28" s="205">
        <f>$B28*ΠΩΛΗΣΕΙΣ!E28</f>
        <v>0</v>
      </c>
      <c r="F28" s="205">
        <f>$B28*ΠΩΛΗΣΕΙΣ!F28</f>
        <v>0</v>
      </c>
      <c r="G28" s="205">
        <f>$B28*ΠΩΛΗΣΕΙΣ!G28</f>
        <v>0</v>
      </c>
      <c r="H28" s="205">
        <f>$B28*ΠΩΛΗΣΕΙΣ!H28</f>
        <v>0</v>
      </c>
      <c r="I28" s="205">
        <f>$B28*ΠΩΛΗΣΕΙΣ!I28</f>
        <v>0</v>
      </c>
      <c r="J28" s="205">
        <f>$B28*ΠΩΛΗΣΕΙΣ!J28</f>
        <v>0</v>
      </c>
      <c r="K28" s="205">
        <f>$B28*ΠΩΛΗΣΕΙΣ!K28</f>
        <v>0</v>
      </c>
      <c r="L28" s="205">
        <f>$B28*ΠΩΛΗΣΕΙΣ!L28</f>
        <v>0</v>
      </c>
    </row>
    <row r="29" spans="1:12">
      <c r="A29" s="47"/>
      <c r="B29" s="51"/>
      <c r="C29" s="205">
        <f>$B29*ΠΩΛΗΣΕΙΣ!C29</f>
        <v>0</v>
      </c>
      <c r="D29" s="205">
        <f>$B29*ΠΩΛΗΣΕΙΣ!D29</f>
        <v>0</v>
      </c>
      <c r="E29" s="205">
        <f>$B29*ΠΩΛΗΣΕΙΣ!E29</f>
        <v>0</v>
      </c>
      <c r="F29" s="205">
        <f>$B29*ΠΩΛΗΣΕΙΣ!F29</f>
        <v>0</v>
      </c>
      <c r="G29" s="205">
        <f>$B29*ΠΩΛΗΣΕΙΣ!G29</f>
        <v>0</v>
      </c>
      <c r="H29" s="205">
        <f>$B29*ΠΩΛΗΣΕΙΣ!H29</f>
        <v>0</v>
      </c>
      <c r="I29" s="205">
        <f>$B29*ΠΩΛΗΣΕΙΣ!I29</f>
        <v>0</v>
      </c>
      <c r="J29" s="205">
        <f>$B29*ΠΩΛΗΣΕΙΣ!J29</f>
        <v>0</v>
      </c>
      <c r="K29" s="205">
        <f>$B29*ΠΩΛΗΣΕΙΣ!K29</f>
        <v>0</v>
      </c>
      <c r="L29" s="205">
        <f>$B29*ΠΩΛΗΣΕΙΣ!L29</f>
        <v>0</v>
      </c>
    </row>
    <row r="30" spans="1:12">
      <c r="A30" s="47"/>
      <c r="B30" s="51"/>
      <c r="C30" s="205">
        <f>$B30*ΠΩΛΗΣΕΙΣ!C30</f>
        <v>0</v>
      </c>
      <c r="D30" s="205">
        <f>$B30*ΠΩΛΗΣΕΙΣ!D30</f>
        <v>0</v>
      </c>
      <c r="E30" s="205">
        <f>$B30*ΠΩΛΗΣΕΙΣ!E30</f>
        <v>0</v>
      </c>
      <c r="F30" s="205">
        <f>$B30*ΠΩΛΗΣΕΙΣ!F30</f>
        <v>0</v>
      </c>
      <c r="G30" s="205">
        <f>$B30*ΠΩΛΗΣΕΙΣ!G30</f>
        <v>0</v>
      </c>
      <c r="H30" s="205">
        <f>$B30*ΠΩΛΗΣΕΙΣ!H30</f>
        <v>0</v>
      </c>
      <c r="I30" s="205">
        <f>$B30*ΠΩΛΗΣΕΙΣ!I30</f>
        <v>0</v>
      </c>
      <c r="J30" s="205">
        <f>$B30*ΠΩΛΗΣΕΙΣ!J30</f>
        <v>0</v>
      </c>
      <c r="K30" s="205">
        <f>$B30*ΠΩΛΗΣΕΙΣ!K30</f>
        <v>0</v>
      </c>
      <c r="L30" s="205">
        <f>$B30*ΠΩΛΗΣΕΙΣ!L30</f>
        <v>0</v>
      </c>
    </row>
    <row r="31" spans="1:12">
      <c r="A31" s="47"/>
      <c r="B31" s="51"/>
      <c r="C31" s="205">
        <f>$B31*ΠΩΛΗΣΕΙΣ!C31</f>
        <v>0</v>
      </c>
      <c r="D31" s="205">
        <f>$B31*ΠΩΛΗΣΕΙΣ!D31</f>
        <v>0</v>
      </c>
      <c r="E31" s="205">
        <f>$B31*ΠΩΛΗΣΕΙΣ!E31</f>
        <v>0</v>
      </c>
      <c r="F31" s="205">
        <f>$B31*ΠΩΛΗΣΕΙΣ!F31</f>
        <v>0</v>
      </c>
      <c r="G31" s="205">
        <f>$B31*ΠΩΛΗΣΕΙΣ!G31</f>
        <v>0</v>
      </c>
      <c r="H31" s="205">
        <f>$B31*ΠΩΛΗΣΕΙΣ!H31</f>
        <v>0</v>
      </c>
      <c r="I31" s="205">
        <f>$B31*ΠΩΛΗΣΕΙΣ!I31</f>
        <v>0</v>
      </c>
      <c r="J31" s="205">
        <f>$B31*ΠΩΛΗΣΕΙΣ!J31</f>
        <v>0</v>
      </c>
      <c r="K31" s="205">
        <f>$B31*ΠΩΛΗΣΕΙΣ!K31</f>
        <v>0</v>
      </c>
      <c r="L31" s="205">
        <f>$B31*ΠΩΛΗΣΕΙΣ!L31</f>
        <v>0</v>
      </c>
    </row>
    <row r="32" spans="1:12" ht="31.5">
      <c r="A32" s="48" t="s">
        <v>330</v>
      </c>
      <c r="B32" s="156"/>
      <c r="C32" s="207">
        <f t="shared" ref="C32:L32" si="4">SUM(C27:C31)</f>
        <v>0</v>
      </c>
      <c r="D32" s="207">
        <f t="shared" si="4"/>
        <v>0</v>
      </c>
      <c r="E32" s="207">
        <f t="shared" si="4"/>
        <v>0</v>
      </c>
      <c r="F32" s="207">
        <f t="shared" si="4"/>
        <v>0</v>
      </c>
      <c r="G32" s="207">
        <f t="shared" si="4"/>
        <v>0</v>
      </c>
      <c r="H32" s="207">
        <f t="shared" si="4"/>
        <v>0</v>
      </c>
      <c r="I32" s="207">
        <f t="shared" si="4"/>
        <v>0</v>
      </c>
      <c r="J32" s="207">
        <f t="shared" si="4"/>
        <v>0</v>
      </c>
      <c r="K32" s="207">
        <f t="shared" si="4"/>
        <v>0</v>
      </c>
      <c r="L32" s="207">
        <f t="shared" si="4"/>
        <v>0</v>
      </c>
    </row>
    <row r="33" spans="1:12" ht="52.5">
      <c r="A33" s="226" t="s">
        <v>331</v>
      </c>
      <c r="B33" s="156"/>
      <c r="C33" s="207">
        <f>C32+C25</f>
        <v>0</v>
      </c>
      <c r="D33" s="207">
        <f t="shared" ref="D33:L33" si="5">D32+D25</f>
        <v>0</v>
      </c>
      <c r="E33" s="207">
        <f t="shared" si="5"/>
        <v>0</v>
      </c>
      <c r="F33" s="207">
        <f t="shared" si="5"/>
        <v>0</v>
      </c>
      <c r="G33" s="207">
        <f t="shared" si="5"/>
        <v>0</v>
      </c>
      <c r="H33" s="207">
        <f t="shared" si="5"/>
        <v>0</v>
      </c>
      <c r="I33" s="207">
        <f t="shared" si="5"/>
        <v>0</v>
      </c>
      <c r="J33" s="207">
        <f t="shared" si="5"/>
        <v>0</v>
      </c>
      <c r="K33" s="207">
        <f t="shared" si="5"/>
        <v>0</v>
      </c>
      <c r="L33" s="207">
        <f t="shared" si="5"/>
        <v>0</v>
      </c>
    </row>
    <row r="34" spans="1:12" ht="17.25" customHeight="1">
      <c r="A34" s="53"/>
      <c r="B34" s="53"/>
      <c r="C34" s="54"/>
      <c r="D34" s="54"/>
      <c r="E34" s="54"/>
      <c r="F34" s="54"/>
      <c r="G34" s="54"/>
      <c r="H34" s="54"/>
      <c r="I34" s="55"/>
      <c r="J34" s="55"/>
      <c r="K34" s="55"/>
      <c r="L34" s="55"/>
    </row>
    <row r="35" spans="1:12" ht="31.5" customHeight="1">
      <c r="A35" s="226" t="s">
        <v>377</v>
      </c>
      <c r="B35" s="156"/>
      <c r="C35" s="225" t="s">
        <v>79</v>
      </c>
      <c r="D35" s="225" t="s">
        <v>80</v>
      </c>
      <c r="E35" s="225" t="s">
        <v>81</v>
      </c>
      <c r="F35" s="225" t="s">
        <v>82</v>
      </c>
      <c r="G35" s="225" t="s">
        <v>83</v>
      </c>
      <c r="H35" s="225" t="s">
        <v>84</v>
      </c>
      <c r="I35" s="225" t="s">
        <v>85</v>
      </c>
      <c r="J35" s="225" t="s">
        <v>86</v>
      </c>
      <c r="K35" s="225" t="s">
        <v>87</v>
      </c>
      <c r="L35" s="225" t="s">
        <v>88</v>
      </c>
    </row>
    <row r="36" spans="1:12" ht="21">
      <c r="A36" s="43" t="s">
        <v>198</v>
      </c>
      <c r="B36" s="156"/>
      <c r="C36" s="207">
        <f>C8+C25</f>
        <v>0</v>
      </c>
      <c r="D36" s="207">
        <f t="shared" ref="D36:L36" si="6">D8+D25</f>
        <v>0</v>
      </c>
      <c r="E36" s="207">
        <f t="shared" si="6"/>
        <v>0</v>
      </c>
      <c r="F36" s="207">
        <f t="shared" si="6"/>
        <v>0</v>
      </c>
      <c r="G36" s="207">
        <f t="shared" si="6"/>
        <v>0</v>
      </c>
      <c r="H36" s="207">
        <f t="shared" si="6"/>
        <v>0</v>
      </c>
      <c r="I36" s="207">
        <f t="shared" si="6"/>
        <v>0</v>
      </c>
      <c r="J36" s="207">
        <f t="shared" si="6"/>
        <v>0</v>
      </c>
      <c r="K36" s="207">
        <f t="shared" si="6"/>
        <v>0</v>
      </c>
      <c r="L36" s="207">
        <f t="shared" si="6"/>
        <v>0</v>
      </c>
    </row>
    <row r="37" spans="1:12" ht="21">
      <c r="A37" s="48" t="s">
        <v>120</v>
      </c>
      <c r="B37" s="156"/>
      <c r="C37" s="207">
        <f>C15+C32</f>
        <v>0</v>
      </c>
      <c r="D37" s="207">
        <f t="shared" ref="D37:L37" si="7">D15+D32</f>
        <v>0</v>
      </c>
      <c r="E37" s="207">
        <f t="shared" si="7"/>
        <v>0</v>
      </c>
      <c r="F37" s="207">
        <f t="shared" si="7"/>
        <v>0</v>
      </c>
      <c r="G37" s="207">
        <f t="shared" si="7"/>
        <v>0</v>
      </c>
      <c r="H37" s="207">
        <f t="shared" si="7"/>
        <v>0</v>
      </c>
      <c r="I37" s="207">
        <f t="shared" si="7"/>
        <v>0</v>
      </c>
      <c r="J37" s="207">
        <f t="shared" si="7"/>
        <v>0</v>
      </c>
      <c r="K37" s="207">
        <f t="shared" si="7"/>
        <v>0</v>
      </c>
      <c r="L37" s="207">
        <f t="shared" si="7"/>
        <v>0</v>
      </c>
    </row>
    <row r="38" spans="1:12" ht="45">
      <c r="A38" s="231" t="s">
        <v>332</v>
      </c>
      <c r="B38" s="156"/>
      <c r="C38" s="207">
        <f>C37+C36</f>
        <v>0</v>
      </c>
      <c r="D38" s="207">
        <f t="shared" ref="D38:L38" si="8">D37+D36</f>
        <v>0</v>
      </c>
      <c r="E38" s="207">
        <f t="shared" si="8"/>
        <v>0</v>
      </c>
      <c r="F38" s="207">
        <f t="shared" si="8"/>
        <v>0</v>
      </c>
      <c r="G38" s="207">
        <f t="shared" si="8"/>
        <v>0</v>
      </c>
      <c r="H38" s="207">
        <f t="shared" si="8"/>
        <v>0</v>
      </c>
      <c r="I38" s="207">
        <f t="shared" si="8"/>
        <v>0</v>
      </c>
      <c r="J38" s="207">
        <f t="shared" si="8"/>
        <v>0</v>
      </c>
      <c r="K38" s="207">
        <f t="shared" si="8"/>
        <v>0</v>
      </c>
      <c r="L38" s="207">
        <f t="shared" si="8"/>
        <v>0</v>
      </c>
    </row>
    <row r="39" spans="1:12">
      <c r="C39" s="55"/>
      <c r="D39" s="55"/>
      <c r="E39" s="55"/>
      <c r="F39" s="55"/>
      <c r="G39" s="55"/>
      <c r="H39" s="54"/>
      <c r="I39" s="55"/>
      <c r="J39" s="55"/>
      <c r="K39" s="55"/>
      <c r="L39" s="55"/>
    </row>
    <row r="40" spans="1:12">
      <c r="A40" s="53"/>
      <c r="B40" s="53"/>
      <c r="C40" s="53"/>
      <c r="D40" s="53"/>
      <c r="E40" s="53"/>
      <c r="F40" s="53"/>
      <c r="G40" s="53"/>
      <c r="H40"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workbookViewId="0">
      <selection activeCell="E33" sqref="E33"/>
    </sheetView>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26" t="s">
        <v>307</v>
      </c>
      <c r="B1" s="225" t="s">
        <v>72</v>
      </c>
      <c r="C1" s="225" t="s">
        <v>79</v>
      </c>
      <c r="D1" s="225" t="s">
        <v>80</v>
      </c>
      <c r="E1" s="225" t="s">
        <v>81</v>
      </c>
      <c r="F1" s="225" t="s">
        <v>82</v>
      </c>
      <c r="G1" s="225" t="s">
        <v>83</v>
      </c>
      <c r="H1" s="225" t="s">
        <v>84</v>
      </c>
      <c r="I1" s="225" t="s">
        <v>85</v>
      </c>
      <c r="J1" s="225" t="s">
        <v>86</v>
      </c>
      <c r="K1" s="225" t="s">
        <v>87</v>
      </c>
      <c r="L1" s="225" t="s">
        <v>88</v>
      </c>
    </row>
    <row r="2" spans="1:12" ht="21">
      <c r="A2" s="39" t="s">
        <v>336</v>
      </c>
      <c r="B2" s="40"/>
      <c r="C2" s="40"/>
      <c r="D2" s="40"/>
      <c r="E2" s="40"/>
      <c r="F2" s="40"/>
      <c r="G2" s="40"/>
      <c r="H2" s="40"/>
      <c r="I2" s="40"/>
      <c r="J2" s="40"/>
      <c r="K2" s="40"/>
      <c r="L2" s="41"/>
    </row>
    <row r="3" spans="1:12">
      <c r="A3" s="42" t="s">
        <v>95</v>
      </c>
      <c r="B3" s="42"/>
      <c r="C3" s="210"/>
      <c r="D3" s="210"/>
      <c r="E3" s="210"/>
      <c r="F3" s="210"/>
      <c r="G3" s="210"/>
      <c r="H3" s="210"/>
      <c r="I3" s="210"/>
      <c r="J3" s="210"/>
      <c r="K3" s="210"/>
      <c r="L3" s="210"/>
    </row>
    <row r="4" spans="1:12">
      <c r="A4" s="42" t="s">
        <v>96</v>
      </c>
      <c r="B4" s="42"/>
      <c r="C4" s="210"/>
      <c r="D4" s="210"/>
      <c r="E4" s="210"/>
      <c r="F4" s="210"/>
      <c r="G4" s="210"/>
      <c r="H4" s="210"/>
      <c r="I4" s="210"/>
      <c r="J4" s="210"/>
      <c r="K4" s="210"/>
      <c r="L4" s="210"/>
    </row>
    <row r="5" spans="1:12">
      <c r="A5" s="42" t="s">
        <v>97</v>
      </c>
      <c r="B5" s="42"/>
      <c r="C5" s="210"/>
      <c r="D5" s="210"/>
      <c r="E5" s="210"/>
      <c r="F5" s="210"/>
      <c r="G5" s="210"/>
      <c r="H5" s="210"/>
      <c r="I5" s="210"/>
      <c r="J5" s="210"/>
      <c r="K5" s="210"/>
      <c r="L5" s="210"/>
    </row>
    <row r="6" spans="1:12">
      <c r="A6" s="42"/>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31.5">
      <c r="A8" s="43" t="s">
        <v>337</v>
      </c>
      <c r="B8" s="156"/>
      <c r="C8" s="209">
        <f>SUM(C3:C7)</f>
        <v>0</v>
      </c>
      <c r="D8" s="209">
        <f t="shared" ref="D8:L8" si="0">SUM(D3:D7)</f>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1">
      <c r="A10" s="39" t="s">
        <v>338</v>
      </c>
      <c r="B10" s="42"/>
      <c r="C10" s="233"/>
      <c r="D10" s="233"/>
      <c r="E10" s="233"/>
      <c r="F10" s="233"/>
      <c r="G10" s="233"/>
      <c r="H10" s="233"/>
      <c r="I10" s="233"/>
      <c r="J10" s="233"/>
      <c r="K10" s="233"/>
      <c r="L10" s="233"/>
    </row>
    <row r="11" spans="1:12">
      <c r="A11" s="42" t="s">
        <v>333</v>
      </c>
      <c r="B11" s="42"/>
      <c r="C11" s="233"/>
      <c r="D11" s="233"/>
      <c r="E11" s="233"/>
      <c r="F11" s="233"/>
      <c r="G11" s="233"/>
      <c r="H11" s="233"/>
      <c r="I11" s="233"/>
      <c r="J11" s="233"/>
      <c r="K11" s="233"/>
      <c r="L11" s="233"/>
    </row>
    <row r="12" spans="1:12">
      <c r="A12" s="42" t="s">
        <v>334</v>
      </c>
      <c r="B12" s="42"/>
      <c r="C12" s="233"/>
      <c r="D12" s="233"/>
      <c r="E12" s="233"/>
      <c r="F12" s="233"/>
      <c r="G12" s="233"/>
      <c r="H12" s="233"/>
      <c r="I12" s="233"/>
      <c r="J12" s="233"/>
      <c r="K12" s="233"/>
      <c r="L12" s="233"/>
    </row>
    <row r="13" spans="1:12">
      <c r="A13" s="42" t="s">
        <v>335</v>
      </c>
      <c r="B13" s="42"/>
      <c r="C13" s="233"/>
      <c r="D13" s="233"/>
      <c r="E13" s="233"/>
      <c r="F13" s="233"/>
      <c r="G13" s="233"/>
      <c r="H13" s="233"/>
      <c r="I13" s="233"/>
      <c r="J13" s="233"/>
      <c r="K13" s="233"/>
      <c r="L13" s="233"/>
    </row>
    <row r="14" spans="1:12">
      <c r="A14" s="42"/>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31.5">
      <c r="A16" s="43" t="s">
        <v>339</v>
      </c>
      <c r="B16" s="156"/>
      <c r="C16" s="209">
        <f t="shared" ref="C16:L16" si="1">SUM(C10:C15)</f>
        <v>0</v>
      </c>
      <c r="D16" s="209">
        <f t="shared" si="1"/>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33.75">
      <c r="A17" s="231" t="s">
        <v>340</v>
      </c>
      <c r="B17" s="156"/>
      <c r="C17" s="209">
        <f t="shared" ref="C17:L17" si="2">C16+C8</f>
        <v>0</v>
      </c>
      <c r="D17" s="209">
        <f t="shared" si="2"/>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7" customHeight="1"/>
    <row r="19" spans="1:12" ht="32.25" customHeight="1">
      <c r="A19" s="226" t="s">
        <v>306</v>
      </c>
      <c r="B19" s="225" t="s">
        <v>98</v>
      </c>
      <c r="C19" s="225" t="s">
        <v>79</v>
      </c>
      <c r="D19" s="225" t="s">
        <v>80</v>
      </c>
      <c r="E19" s="225" t="s">
        <v>81</v>
      </c>
      <c r="F19" s="225" t="s">
        <v>82</v>
      </c>
      <c r="G19" s="225" t="s">
        <v>83</v>
      </c>
      <c r="H19" s="225" t="s">
        <v>84</v>
      </c>
      <c r="I19" s="225" t="s">
        <v>85</v>
      </c>
      <c r="J19" s="225" t="s">
        <v>86</v>
      </c>
      <c r="K19" s="225" t="s">
        <v>87</v>
      </c>
      <c r="L19" s="225" t="s">
        <v>88</v>
      </c>
    </row>
    <row r="20" spans="1:12" ht="21">
      <c r="A20" s="39" t="s">
        <v>336</v>
      </c>
      <c r="B20" s="40"/>
      <c r="C20" s="40"/>
      <c r="D20" s="40"/>
      <c r="E20" s="40"/>
      <c r="F20" s="40"/>
      <c r="G20" s="40"/>
      <c r="H20" s="40"/>
      <c r="I20" s="40"/>
      <c r="J20" s="40"/>
      <c r="K20" s="40"/>
      <c r="L20" s="41"/>
    </row>
    <row r="21" spans="1:12">
      <c r="A21" s="42" t="s">
        <v>95</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96</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97</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31.5">
      <c r="A26" s="43" t="s">
        <v>341</v>
      </c>
      <c r="B26" s="156"/>
      <c r="C26" s="209">
        <f>SUM(C21:C25)</f>
        <v>0</v>
      </c>
      <c r="D26" s="209">
        <f t="shared" ref="D26:L26" si="8">SUM(D21:D25)</f>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1">
      <c r="A28" s="39" t="s">
        <v>338</v>
      </c>
      <c r="B28" s="40"/>
      <c r="C28" s="234"/>
      <c r="D28" s="234"/>
      <c r="E28" s="234"/>
      <c r="F28" s="234"/>
      <c r="G28" s="234"/>
      <c r="H28" s="234"/>
      <c r="I28" s="234"/>
      <c r="J28" s="234"/>
      <c r="K28" s="234"/>
      <c r="L28" s="235"/>
    </row>
    <row r="29" spans="1:12">
      <c r="A29" s="42" t="s">
        <v>333</v>
      </c>
      <c r="B29" s="56"/>
      <c r="C29" s="208">
        <f>$B29*C11</f>
        <v>0</v>
      </c>
      <c r="D29" s="208">
        <f t="shared" ref="D29:L29" si="9">$B29*D11</f>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334</v>
      </c>
      <c r="B30" s="56"/>
      <c r="C30" s="208">
        <f t="shared" ref="C30:L33"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335</v>
      </c>
      <c r="B31" s="56"/>
      <c r="C31" s="208">
        <f t="shared" si="10"/>
        <v>0</v>
      </c>
      <c r="D31" s="208">
        <f t="shared" si="10"/>
        <v>0</v>
      </c>
      <c r="E31" s="208">
        <f t="shared" si="10"/>
        <v>0</v>
      </c>
      <c r="F31" s="208">
        <f t="shared" si="10"/>
        <v>0</v>
      </c>
      <c r="G31" s="208">
        <f t="shared" si="10"/>
        <v>0</v>
      </c>
      <c r="H31" s="208">
        <f t="shared" si="10"/>
        <v>0</v>
      </c>
      <c r="I31" s="208">
        <f t="shared" si="10"/>
        <v>0</v>
      </c>
      <c r="J31" s="208">
        <f t="shared" si="10"/>
        <v>0</v>
      </c>
      <c r="K31" s="208">
        <f t="shared" si="10"/>
        <v>0</v>
      </c>
      <c r="L31" s="208">
        <f t="shared" si="10"/>
        <v>0</v>
      </c>
    </row>
    <row r="32" spans="1:12">
      <c r="A32" s="42"/>
      <c r="B32" s="56"/>
      <c r="C32" s="208">
        <f t="shared" si="10"/>
        <v>0</v>
      </c>
      <c r="D32" s="208">
        <f t="shared" si="10"/>
        <v>0</v>
      </c>
      <c r="E32" s="208">
        <f t="shared" si="10"/>
        <v>0</v>
      </c>
      <c r="F32" s="208">
        <f t="shared" si="10"/>
        <v>0</v>
      </c>
      <c r="G32" s="208">
        <f t="shared" si="10"/>
        <v>0</v>
      </c>
      <c r="H32" s="208">
        <f t="shared" si="10"/>
        <v>0</v>
      </c>
      <c r="I32" s="208">
        <f t="shared" si="10"/>
        <v>0</v>
      </c>
      <c r="J32" s="208">
        <f t="shared" si="10"/>
        <v>0</v>
      </c>
      <c r="K32" s="208">
        <f t="shared" si="10"/>
        <v>0</v>
      </c>
      <c r="L32" s="208">
        <f t="shared" si="10"/>
        <v>0</v>
      </c>
    </row>
    <row r="33" spans="1:12">
      <c r="A33" s="42"/>
      <c r="B33" s="56"/>
      <c r="C33" s="208">
        <f t="shared" si="10"/>
        <v>0</v>
      </c>
      <c r="D33" s="208">
        <f t="shared" si="10"/>
        <v>0</v>
      </c>
      <c r="E33" s="208">
        <f t="shared" si="10"/>
        <v>0</v>
      </c>
      <c r="F33" s="208">
        <f t="shared" si="10"/>
        <v>0</v>
      </c>
      <c r="G33" s="208">
        <f t="shared" si="10"/>
        <v>0</v>
      </c>
      <c r="H33" s="208">
        <f t="shared" si="10"/>
        <v>0</v>
      </c>
      <c r="I33" s="208">
        <f t="shared" si="10"/>
        <v>0</v>
      </c>
      <c r="J33" s="208">
        <f t="shared" si="10"/>
        <v>0</v>
      </c>
      <c r="K33" s="208">
        <f t="shared" si="10"/>
        <v>0</v>
      </c>
      <c r="L33" s="208">
        <f t="shared" si="10"/>
        <v>0</v>
      </c>
    </row>
    <row r="34" spans="1:12" ht="31.5">
      <c r="A34" s="43" t="s">
        <v>342</v>
      </c>
      <c r="B34" s="156"/>
      <c r="C34" s="209">
        <f>SUM(C29:C33)</f>
        <v>0</v>
      </c>
      <c r="D34" s="209">
        <f t="shared" ref="D34:L34" si="11">SUM(D29:D33)</f>
        <v>0</v>
      </c>
      <c r="E34" s="209">
        <f t="shared" si="11"/>
        <v>0</v>
      </c>
      <c r="F34" s="209">
        <f t="shared" si="11"/>
        <v>0</v>
      </c>
      <c r="G34" s="209">
        <f t="shared" si="11"/>
        <v>0</v>
      </c>
      <c r="H34" s="209">
        <f t="shared" si="11"/>
        <v>0</v>
      </c>
      <c r="I34" s="209">
        <f t="shared" si="11"/>
        <v>0</v>
      </c>
      <c r="J34" s="209">
        <f t="shared" si="11"/>
        <v>0</v>
      </c>
      <c r="K34" s="209">
        <f t="shared" si="11"/>
        <v>0</v>
      </c>
      <c r="L34" s="209">
        <f t="shared" si="11"/>
        <v>0</v>
      </c>
    </row>
    <row r="35" spans="1:12" ht="33.75">
      <c r="A35" s="231" t="s">
        <v>343</v>
      </c>
      <c r="B35" s="156"/>
      <c r="C35" s="209">
        <f>C34+C26</f>
        <v>0</v>
      </c>
      <c r="D35" s="209">
        <f>D34+D26</f>
        <v>0</v>
      </c>
      <c r="E35" s="209">
        <f t="shared" ref="E35:L35" si="12">E34+E26</f>
        <v>0</v>
      </c>
      <c r="F35" s="209">
        <f t="shared" si="12"/>
        <v>0</v>
      </c>
      <c r="G35" s="209">
        <f t="shared" si="12"/>
        <v>0</v>
      </c>
      <c r="H35" s="209">
        <f t="shared" si="12"/>
        <v>0</v>
      </c>
      <c r="I35" s="209">
        <f t="shared" si="12"/>
        <v>0</v>
      </c>
      <c r="J35" s="209">
        <f t="shared" si="12"/>
        <v>0</v>
      </c>
      <c r="K35" s="209">
        <f t="shared" si="12"/>
        <v>0</v>
      </c>
      <c r="L35" s="209">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topLeftCell="A16" zoomScaleNormal="100" workbookViewId="0">
      <selection activeCell="G13" sqref="G13"/>
    </sheetView>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26" t="s">
        <v>121</v>
      </c>
      <c r="B1" s="225" t="s">
        <v>72</v>
      </c>
      <c r="C1" s="225" t="s">
        <v>79</v>
      </c>
      <c r="D1" s="225" t="s">
        <v>80</v>
      </c>
      <c r="E1" s="225" t="s">
        <v>81</v>
      </c>
      <c r="F1" s="225" t="s">
        <v>82</v>
      </c>
      <c r="G1" s="225" t="s">
        <v>83</v>
      </c>
      <c r="H1" s="225" t="s">
        <v>84</v>
      </c>
      <c r="I1" s="225" t="s">
        <v>85</v>
      </c>
      <c r="J1" s="225" t="s">
        <v>86</v>
      </c>
      <c r="K1" s="225" t="s">
        <v>87</v>
      </c>
      <c r="L1" s="225" t="s">
        <v>88</v>
      </c>
    </row>
    <row r="2" spans="1:12" ht="23.25" customHeight="1">
      <c r="A2" s="39" t="s">
        <v>336</v>
      </c>
      <c r="B2" s="40"/>
      <c r="C2" s="40"/>
      <c r="D2" s="40"/>
      <c r="E2" s="40"/>
      <c r="F2" s="40"/>
      <c r="G2" s="40"/>
      <c r="H2" s="40"/>
      <c r="I2" s="40"/>
      <c r="J2" s="40"/>
      <c r="K2" s="40"/>
      <c r="L2" s="41"/>
    </row>
    <row r="3" spans="1:12">
      <c r="A3" s="42" t="s">
        <v>99</v>
      </c>
      <c r="B3" s="42"/>
      <c r="C3" s="210"/>
      <c r="D3" s="210"/>
      <c r="E3" s="210"/>
      <c r="F3" s="210"/>
      <c r="G3" s="210"/>
      <c r="H3" s="210"/>
      <c r="I3" s="210"/>
      <c r="J3" s="210"/>
      <c r="K3" s="210"/>
      <c r="L3" s="210"/>
    </row>
    <row r="4" spans="1:12">
      <c r="A4" s="42" t="s">
        <v>100</v>
      </c>
      <c r="B4" s="42"/>
      <c r="C4" s="210"/>
      <c r="D4" s="210"/>
      <c r="E4" s="210"/>
      <c r="F4" s="210"/>
      <c r="G4" s="210"/>
      <c r="H4" s="210"/>
      <c r="I4" s="210"/>
      <c r="J4" s="210"/>
      <c r="K4" s="210"/>
      <c r="L4" s="210"/>
    </row>
    <row r="5" spans="1:12">
      <c r="A5" s="42" t="s">
        <v>101</v>
      </c>
      <c r="B5" s="42"/>
      <c r="C5" s="210"/>
      <c r="D5" s="210"/>
      <c r="E5" s="210"/>
      <c r="F5" s="210"/>
      <c r="G5" s="210"/>
      <c r="H5" s="210"/>
      <c r="I5" s="210"/>
      <c r="J5" s="210"/>
      <c r="K5" s="210"/>
      <c r="L5" s="210"/>
    </row>
    <row r="6" spans="1:12">
      <c r="A6" s="42" t="s">
        <v>102</v>
      </c>
      <c r="B6" s="42"/>
      <c r="C6" s="210"/>
      <c r="D6" s="210"/>
      <c r="E6" s="210"/>
      <c r="F6" s="210"/>
      <c r="G6" s="210"/>
      <c r="H6" s="210"/>
      <c r="I6" s="210"/>
      <c r="J6" s="210"/>
      <c r="K6" s="210"/>
      <c r="L6" s="210"/>
    </row>
    <row r="7" spans="1:12">
      <c r="A7" s="42"/>
      <c r="B7" s="42"/>
      <c r="C7" s="210"/>
      <c r="D7" s="210"/>
      <c r="E7" s="210"/>
      <c r="F7" s="210"/>
      <c r="G7" s="210"/>
      <c r="H7" s="210"/>
      <c r="I7" s="210"/>
      <c r="J7" s="210"/>
      <c r="K7" s="210"/>
      <c r="L7" s="210"/>
    </row>
    <row r="8" spans="1:12" ht="42">
      <c r="A8" s="43" t="s">
        <v>344</v>
      </c>
      <c r="B8" s="156"/>
      <c r="C8" s="209">
        <f t="shared" ref="C8:L8" si="0">SUM(C3:C7)</f>
        <v>0</v>
      </c>
      <c r="D8" s="209">
        <f t="shared" si="0"/>
        <v>0</v>
      </c>
      <c r="E8" s="209">
        <f t="shared" si="0"/>
        <v>0</v>
      </c>
      <c r="F8" s="209">
        <f t="shared" si="0"/>
        <v>0</v>
      </c>
      <c r="G8" s="209">
        <f t="shared" si="0"/>
        <v>0</v>
      </c>
      <c r="H8" s="209">
        <f t="shared" si="0"/>
        <v>0</v>
      </c>
      <c r="I8" s="209">
        <f t="shared" si="0"/>
        <v>0</v>
      </c>
      <c r="J8" s="209">
        <f t="shared" si="0"/>
        <v>0</v>
      </c>
      <c r="K8" s="209">
        <f t="shared" si="0"/>
        <v>0</v>
      </c>
      <c r="L8" s="209">
        <f t="shared" si="0"/>
        <v>0</v>
      </c>
    </row>
    <row r="9" spans="1:12" ht="5.25" customHeight="1">
      <c r="A9" s="37"/>
      <c r="B9" s="38"/>
      <c r="C9" s="35"/>
      <c r="D9" s="35"/>
      <c r="E9" s="35"/>
      <c r="F9" s="35"/>
      <c r="G9" s="35"/>
      <c r="H9" s="35"/>
      <c r="I9" s="35"/>
      <c r="J9" s="35"/>
      <c r="K9" s="35"/>
      <c r="L9" s="36"/>
    </row>
    <row r="10" spans="1:12" ht="23.25" customHeight="1">
      <c r="A10" s="39" t="s">
        <v>338</v>
      </c>
      <c r="B10" s="42"/>
      <c r="C10" s="233"/>
      <c r="D10" s="233"/>
      <c r="E10" s="233"/>
      <c r="F10" s="233"/>
      <c r="G10" s="233"/>
      <c r="H10" s="233"/>
      <c r="I10" s="233"/>
      <c r="J10" s="233"/>
      <c r="K10" s="233"/>
      <c r="L10" s="233"/>
    </row>
    <row r="11" spans="1:12">
      <c r="A11" s="42" t="s">
        <v>99</v>
      </c>
      <c r="B11" s="42"/>
      <c r="C11" s="233"/>
      <c r="D11" s="233"/>
      <c r="E11" s="233"/>
      <c r="F11" s="233"/>
      <c r="G11" s="233"/>
      <c r="H11" s="233"/>
      <c r="I11" s="233"/>
      <c r="J11" s="233"/>
      <c r="K11" s="233"/>
      <c r="L11" s="233"/>
    </row>
    <row r="12" spans="1:12">
      <c r="A12" s="42" t="s">
        <v>100</v>
      </c>
      <c r="B12" s="42"/>
      <c r="C12" s="233"/>
      <c r="D12" s="233"/>
      <c r="E12" s="233"/>
      <c r="F12" s="233"/>
      <c r="G12" s="233"/>
      <c r="H12" s="233"/>
      <c r="I12" s="233"/>
      <c r="J12" s="233"/>
      <c r="K12" s="233"/>
      <c r="L12" s="233"/>
    </row>
    <row r="13" spans="1:12">
      <c r="A13" s="42" t="s">
        <v>101</v>
      </c>
      <c r="B13" s="42"/>
      <c r="C13" s="233"/>
      <c r="D13" s="233"/>
      <c r="E13" s="233"/>
      <c r="F13" s="233"/>
      <c r="G13" s="233"/>
      <c r="H13" s="233"/>
      <c r="I13" s="233"/>
      <c r="J13" s="233"/>
      <c r="K13" s="233"/>
      <c r="L13" s="233"/>
    </row>
    <row r="14" spans="1:12">
      <c r="A14" s="42" t="s">
        <v>102</v>
      </c>
      <c r="B14" s="42"/>
      <c r="C14" s="233"/>
      <c r="D14" s="233"/>
      <c r="E14" s="233"/>
      <c r="F14" s="233"/>
      <c r="G14" s="233"/>
      <c r="H14" s="233"/>
      <c r="I14" s="233"/>
      <c r="J14" s="233"/>
      <c r="K14" s="233"/>
      <c r="L14" s="233"/>
    </row>
    <row r="15" spans="1:12">
      <c r="A15" s="42"/>
      <c r="B15" s="42"/>
      <c r="C15" s="233"/>
      <c r="D15" s="233"/>
      <c r="E15" s="233"/>
      <c r="F15" s="233"/>
      <c r="G15" s="233"/>
      <c r="H15" s="233"/>
      <c r="I15" s="233"/>
      <c r="J15" s="233"/>
      <c r="K15" s="233"/>
      <c r="L15" s="233"/>
    </row>
    <row r="16" spans="1:12" ht="42">
      <c r="A16" s="43" t="s">
        <v>345</v>
      </c>
      <c r="B16" s="156"/>
      <c r="C16" s="209">
        <f>SUM(C10:C15)</f>
        <v>0</v>
      </c>
      <c r="D16" s="209">
        <f t="shared" ref="D16:L16" si="1">SUM(D10:D15)</f>
        <v>0</v>
      </c>
      <c r="E16" s="209">
        <f t="shared" si="1"/>
        <v>0</v>
      </c>
      <c r="F16" s="209">
        <f t="shared" si="1"/>
        <v>0</v>
      </c>
      <c r="G16" s="209">
        <f t="shared" si="1"/>
        <v>0</v>
      </c>
      <c r="H16" s="209">
        <f t="shared" si="1"/>
        <v>0</v>
      </c>
      <c r="I16" s="209">
        <f t="shared" si="1"/>
        <v>0</v>
      </c>
      <c r="J16" s="209">
        <f t="shared" si="1"/>
        <v>0</v>
      </c>
      <c r="K16" s="209">
        <f t="shared" si="1"/>
        <v>0</v>
      </c>
      <c r="L16" s="209">
        <f t="shared" si="1"/>
        <v>0</v>
      </c>
    </row>
    <row r="17" spans="1:12" ht="45">
      <c r="A17" s="231" t="s">
        <v>346</v>
      </c>
      <c r="B17" s="156"/>
      <c r="C17" s="209">
        <f>C16+C8</f>
        <v>0</v>
      </c>
      <c r="D17" s="209">
        <f t="shared" ref="D17:L17" si="2">D16+D8</f>
        <v>0</v>
      </c>
      <c r="E17" s="209">
        <f t="shared" si="2"/>
        <v>0</v>
      </c>
      <c r="F17" s="209">
        <f t="shared" si="2"/>
        <v>0</v>
      </c>
      <c r="G17" s="209">
        <f t="shared" si="2"/>
        <v>0</v>
      </c>
      <c r="H17" s="209">
        <f t="shared" si="2"/>
        <v>0</v>
      </c>
      <c r="I17" s="209">
        <f t="shared" si="2"/>
        <v>0</v>
      </c>
      <c r="J17" s="209">
        <f t="shared" si="2"/>
        <v>0</v>
      </c>
      <c r="K17" s="209">
        <f t="shared" si="2"/>
        <v>0</v>
      </c>
      <c r="L17" s="209">
        <f t="shared" si="2"/>
        <v>0</v>
      </c>
    </row>
    <row r="18" spans="1:12" ht="21.75" customHeight="1"/>
    <row r="19" spans="1:12" ht="32.25" customHeight="1">
      <c r="A19" s="226" t="s">
        <v>122</v>
      </c>
      <c r="B19" s="225" t="s">
        <v>98</v>
      </c>
      <c r="C19" s="225" t="s">
        <v>79</v>
      </c>
      <c r="D19" s="225" t="s">
        <v>80</v>
      </c>
      <c r="E19" s="225" t="s">
        <v>81</v>
      </c>
      <c r="F19" s="225" t="s">
        <v>82</v>
      </c>
      <c r="G19" s="225" t="s">
        <v>83</v>
      </c>
      <c r="H19" s="225" t="s">
        <v>84</v>
      </c>
      <c r="I19" s="225" t="s">
        <v>85</v>
      </c>
      <c r="J19" s="225" t="s">
        <v>86</v>
      </c>
      <c r="K19" s="225" t="s">
        <v>87</v>
      </c>
      <c r="L19" s="225" t="s">
        <v>88</v>
      </c>
    </row>
    <row r="20" spans="1:12" ht="23.25" customHeight="1">
      <c r="A20" s="39" t="s">
        <v>336</v>
      </c>
      <c r="B20" s="40"/>
      <c r="C20" s="40"/>
      <c r="D20" s="40"/>
      <c r="E20" s="40"/>
      <c r="F20" s="40"/>
      <c r="G20" s="40"/>
      <c r="H20" s="40"/>
      <c r="I20" s="40"/>
      <c r="J20" s="40"/>
      <c r="K20" s="40"/>
      <c r="L20" s="41"/>
    </row>
    <row r="21" spans="1:12">
      <c r="A21" s="42" t="s">
        <v>99</v>
      </c>
      <c r="B21" s="56"/>
      <c r="C21" s="208">
        <f t="shared" ref="C21:L21" si="3">$B21*C3</f>
        <v>0</v>
      </c>
      <c r="D21" s="208">
        <f t="shared" si="3"/>
        <v>0</v>
      </c>
      <c r="E21" s="208">
        <f t="shared" si="3"/>
        <v>0</v>
      </c>
      <c r="F21" s="208">
        <f t="shared" si="3"/>
        <v>0</v>
      </c>
      <c r="G21" s="208">
        <f t="shared" si="3"/>
        <v>0</v>
      </c>
      <c r="H21" s="208">
        <f t="shared" si="3"/>
        <v>0</v>
      </c>
      <c r="I21" s="208">
        <f t="shared" si="3"/>
        <v>0</v>
      </c>
      <c r="J21" s="208">
        <f t="shared" si="3"/>
        <v>0</v>
      </c>
      <c r="K21" s="208">
        <f t="shared" si="3"/>
        <v>0</v>
      </c>
      <c r="L21" s="208">
        <f t="shared" si="3"/>
        <v>0</v>
      </c>
    </row>
    <row r="22" spans="1:12">
      <c r="A22" s="42" t="s">
        <v>100</v>
      </c>
      <c r="B22" s="56"/>
      <c r="C22" s="208">
        <f t="shared" ref="C22:L22" si="4">$B22*C4</f>
        <v>0</v>
      </c>
      <c r="D22" s="208">
        <f t="shared" si="4"/>
        <v>0</v>
      </c>
      <c r="E22" s="208">
        <f t="shared" si="4"/>
        <v>0</v>
      </c>
      <c r="F22" s="208">
        <f t="shared" si="4"/>
        <v>0</v>
      </c>
      <c r="G22" s="208">
        <f t="shared" si="4"/>
        <v>0</v>
      </c>
      <c r="H22" s="208">
        <f t="shared" si="4"/>
        <v>0</v>
      </c>
      <c r="I22" s="208">
        <f t="shared" si="4"/>
        <v>0</v>
      </c>
      <c r="J22" s="208">
        <f t="shared" si="4"/>
        <v>0</v>
      </c>
      <c r="K22" s="208">
        <f t="shared" si="4"/>
        <v>0</v>
      </c>
      <c r="L22" s="208">
        <f t="shared" si="4"/>
        <v>0</v>
      </c>
    </row>
    <row r="23" spans="1:12">
      <c r="A23" s="42" t="s">
        <v>101</v>
      </c>
      <c r="B23" s="56"/>
      <c r="C23" s="208">
        <f t="shared" ref="C23:L23" si="5">$B23*C5</f>
        <v>0</v>
      </c>
      <c r="D23" s="208">
        <f t="shared" si="5"/>
        <v>0</v>
      </c>
      <c r="E23" s="208">
        <f t="shared" si="5"/>
        <v>0</v>
      </c>
      <c r="F23" s="208">
        <f t="shared" si="5"/>
        <v>0</v>
      </c>
      <c r="G23" s="208">
        <f t="shared" si="5"/>
        <v>0</v>
      </c>
      <c r="H23" s="208">
        <f t="shared" si="5"/>
        <v>0</v>
      </c>
      <c r="I23" s="208">
        <f t="shared" si="5"/>
        <v>0</v>
      </c>
      <c r="J23" s="208">
        <f t="shared" si="5"/>
        <v>0</v>
      </c>
      <c r="K23" s="208">
        <f t="shared" si="5"/>
        <v>0</v>
      </c>
      <c r="L23" s="208">
        <f t="shared" si="5"/>
        <v>0</v>
      </c>
    </row>
    <row r="24" spans="1:12">
      <c r="A24" s="42" t="s">
        <v>102</v>
      </c>
      <c r="B24" s="56"/>
      <c r="C24" s="208">
        <f t="shared" ref="C24:L24" si="6">$B24*C6</f>
        <v>0</v>
      </c>
      <c r="D24" s="208">
        <f t="shared" si="6"/>
        <v>0</v>
      </c>
      <c r="E24" s="208">
        <f t="shared" si="6"/>
        <v>0</v>
      </c>
      <c r="F24" s="208">
        <f t="shared" si="6"/>
        <v>0</v>
      </c>
      <c r="G24" s="208">
        <f t="shared" si="6"/>
        <v>0</v>
      </c>
      <c r="H24" s="208">
        <f t="shared" si="6"/>
        <v>0</v>
      </c>
      <c r="I24" s="208">
        <f t="shared" si="6"/>
        <v>0</v>
      </c>
      <c r="J24" s="208">
        <f t="shared" si="6"/>
        <v>0</v>
      </c>
      <c r="K24" s="208">
        <f t="shared" si="6"/>
        <v>0</v>
      </c>
      <c r="L24" s="208">
        <f t="shared" si="6"/>
        <v>0</v>
      </c>
    </row>
    <row r="25" spans="1:12">
      <c r="A25" s="42"/>
      <c r="B25" s="56"/>
      <c r="C25" s="208">
        <f t="shared" ref="C25:L25" si="7">$B25*C7</f>
        <v>0</v>
      </c>
      <c r="D25" s="208">
        <f t="shared" si="7"/>
        <v>0</v>
      </c>
      <c r="E25" s="208">
        <f t="shared" si="7"/>
        <v>0</v>
      </c>
      <c r="F25" s="208">
        <f t="shared" si="7"/>
        <v>0</v>
      </c>
      <c r="G25" s="208">
        <f t="shared" si="7"/>
        <v>0</v>
      </c>
      <c r="H25" s="208">
        <f t="shared" si="7"/>
        <v>0</v>
      </c>
      <c r="I25" s="208">
        <f t="shared" si="7"/>
        <v>0</v>
      </c>
      <c r="J25" s="208">
        <f t="shared" si="7"/>
        <v>0</v>
      </c>
      <c r="K25" s="208">
        <f t="shared" si="7"/>
        <v>0</v>
      </c>
      <c r="L25" s="208">
        <f t="shared" si="7"/>
        <v>0</v>
      </c>
    </row>
    <row r="26" spans="1:12" ht="42">
      <c r="A26" s="43" t="s">
        <v>347</v>
      </c>
      <c r="B26" s="156"/>
      <c r="C26" s="209">
        <f t="shared" ref="C26:L26" si="8">SUM(C21:C25)</f>
        <v>0</v>
      </c>
      <c r="D26" s="209">
        <f t="shared" si="8"/>
        <v>0</v>
      </c>
      <c r="E26" s="209">
        <f t="shared" si="8"/>
        <v>0</v>
      </c>
      <c r="F26" s="209">
        <f t="shared" si="8"/>
        <v>0</v>
      </c>
      <c r="G26" s="209">
        <f t="shared" si="8"/>
        <v>0</v>
      </c>
      <c r="H26" s="209">
        <f t="shared" si="8"/>
        <v>0</v>
      </c>
      <c r="I26" s="209">
        <f t="shared" si="8"/>
        <v>0</v>
      </c>
      <c r="J26" s="209">
        <f t="shared" si="8"/>
        <v>0</v>
      </c>
      <c r="K26" s="209">
        <f t="shared" si="8"/>
        <v>0</v>
      </c>
      <c r="L26" s="209">
        <f t="shared" si="8"/>
        <v>0</v>
      </c>
    </row>
    <row r="27" spans="1:12" ht="5.25" customHeight="1">
      <c r="A27" s="37"/>
      <c r="B27" s="38"/>
      <c r="C27" s="35"/>
      <c r="D27" s="35"/>
      <c r="E27" s="35"/>
      <c r="F27" s="35"/>
      <c r="G27" s="35"/>
      <c r="H27" s="35"/>
      <c r="I27" s="35"/>
      <c r="J27" s="35"/>
      <c r="K27" s="35"/>
      <c r="L27" s="36"/>
    </row>
    <row r="28" spans="1:12" ht="23.25" customHeight="1">
      <c r="A28" s="39" t="s">
        <v>338</v>
      </c>
      <c r="B28" s="40"/>
      <c r="C28" s="234"/>
      <c r="D28" s="234"/>
      <c r="E28" s="234"/>
      <c r="F28" s="234"/>
      <c r="G28" s="234"/>
      <c r="H28" s="234"/>
      <c r="I28" s="234"/>
      <c r="J28" s="234"/>
      <c r="K28" s="234"/>
      <c r="L28" s="235"/>
    </row>
    <row r="29" spans="1:12">
      <c r="A29" s="42" t="s">
        <v>99</v>
      </c>
      <c r="B29" s="56"/>
      <c r="C29" s="208">
        <f t="shared" ref="C29:L29" si="9">$B29*C11</f>
        <v>0</v>
      </c>
      <c r="D29" s="208">
        <f t="shared" si="9"/>
        <v>0</v>
      </c>
      <c r="E29" s="208">
        <f t="shared" si="9"/>
        <v>0</v>
      </c>
      <c r="F29" s="208">
        <f t="shared" si="9"/>
        <v>0</v>
      </c>
      <c r="G29" s="208">
        <f t="shared" si="9"/>
        <v>0</v>
      </c>
      <c r="H29" s="208">
        <f t="shared" si="9"/>
        <v>0</v>
      </c>
      <c r="I29" s="208">
        <f t="shared" si="9"/>
        <v>0</v>
      </c>
      <c r="J29" s="208">
        <f t="shared" si="9"/>
        <v>0</v>
      </c>
      <c r="K29" s="208">
        <f t="shared" si="9"/>
        <v>0</v>
      </c>
      <c r="L29" s="208">
        <f t="shared" si="9"/>
        <v>0</v>
      </c>
    </row>
    <row r="30" spans="1:12">
      <c r="A30" s="42" t="s">
        <v>100</v>
      </c>
      <c r="B30" s="56"/>
      <c r="C30" s="208">
        <f t="shared" ref="C30:L30" si="10">$B30*C12</f>
        <v>0</v>
      </c>
      <c r="D30" s="208">
        <f t="shared" si="10"/>
        <v>0</v>
      </c>
      <c r="E30" s="208">
        <f t="shared" si="10"/>
        <v>0</v>
      </c>
      <c r="F30" s="208">
        <f t="shared" si="10"/>
        <v>0</v>
      </c>
      <c r="G30" s="208">
        <f t="shared" si="10"/>
        <v>0</v>
      </c>
      <c r="H30" s="208">
        <f t="shared" si="10"/>
        <v>0</v>
      </c>
      <c r="I30" s="208">
        <f t="shared" si="10"/>
        <v>0</v>
      </c>
      <c r="J30" s="208">
        <f t="shared" si="10"/>
        <v>0</v>
      </c>
      <c r="K30" s="208">
        <f t="shared" si="10"/>
        <v>0</v>
      </c>
      <c r="L30" s="208">
        <f t="shared" si="10"/>
        <v>0</v>
      </c>
    </row>
    <row r="31" spans="1:12">
      <c r="A31" s="42" t="s">
        <v>101</v>
      </c>
      <c r="B31" s="56"/>
      <c r="C31" s="208">
        <f t="shared" ref="C31:L31" si="11">$B31*C13</f>
        <v>0</v>
      </c>
      <c r="D31" s="208">
        <f t="shared" si="11"/>
        <v>0</v>
      </c>
      <c r="E31" s="208">
        <f t="shared" si="11"/>
        <v>0</v>
      </c>
      <c r="F31" s="208">
        <f t="shared" si="11"/>
        <v>0</v>
      </c>
      <c r="G31" s="208">
        <f t="shared" si="11"/>
        <v>0</v>
      </c>
      <c r="H31" s="208">
        <f t="shared" si="11"/>
        <v>0</v>
      </c>
      <c r="I31" s="208">
        <f t="shared" si="11"/>
        <v>0</v>
      </c>
      <c r="J31" s="208">
        <f t="shared" si="11"/>
        <v>0</v>
      </c>
      <c r="K31" s="208">
        <f t="shared" si="11"/>
        <v>0</v>
      </c>
      <c r="L31" s="208">
        <f t="shared" si="11"/>
        <v>0</v>
      </c>
    </row>
    <row r="32" spans="1:12">
      <c r="A32" s="42" t="s">
        <v>102</v>
      </c>
      <c r="B32" s="56"/>
      <c r="C32" s="208">
        <f t="shared" ref="C32:L32" si="12">$B32*C14</f>
        <v>0</v>
      </c>
      <c r="D32" s="208">
        <f t="shared" si="12"/>
        <v>0</v>
      </c>
      <c r="E32" s="208">
        <f t="shared" si="12"/>
        <v>0</v>
      </c>
      <c r="F32" s="208">
        <f t="shared" si="12"/>
        <v>0</v>
      </c>
      <c r="G32" s="208">
        <f t="shared" si="12"/>
        <v>0</v>
      </c>
      <c r="H32" s="208">
        <f t="shared" si="12"/>
        <v>0</v>
      </c>
      <c r="I32" s="208">
        <f t="shared" si="12"/>
        <v>0</v>
      </c>
      <c r="J32" s="208">
        <f t="shared" si="12"/>
        <v>0</v>
      </c>
      <c r="K32" s="208">
        <f t="shared" si="12"/>
        <v>0</v>
      </c>
      <c r="L32" s="208">
        <f t="shared" si="12"/>
        <v>0</v>
      </c>
    </row>
    <row r="33" spans="1:12">
      <c r="A33" s="42"/>
      <c r="B33" s="56"/>
      <c r="C33" s="208">
        <f t="shared" ref="C33:L33" si="13">$B33*C15</f>
        <v>0</v>
      </c>
      <c r="D33" s="208">
        <f t="shared" si="13"/>
        <v>0</v>
      </c>
      <c r="E33" s="208">
        <f t="shared" si="13"/>
        <v>0</v>
      </c>
      <c r="F33" s="208">
        <f t="shared" si="13"/>
        <v>0</v>
      </c>
      <c r="G33" s="208">
        <f t="shared" si="13"/>
        <v>0</v>
      </c>
      <c r="H33" s="208">
        <f t="shared" si="13"/>
        <v>0</v>
      </c>
      <c r="I33" s="208">
        <f t="shared" si="13"/>
        <v>0</v>
      </c>
      <c r="J33" s="208">
        <f t="shared" si="13"/>
        <v>0</v>
      </c>
      <c r="K33" s="208">
        <f t="shared" si="13"/>
        <v>0</v>
      </c>
      <c r="L33" s="208">
        <f t="shared" si="13"/>
        <v>0</v>
      </c>
    </row>
    <row r="34" spans="1:12" ht="42">
      <c r="A34" s="43" t="s">
        <v>348</v>
      </c>
      <c r="B34" s="156"/>
      <c r="C34" s="209">
        <f>SUM(C29:C33)</f>
        <v>0</v>
      </c>
      <c r="D34" s="209">
        <f t="shared" ref="D34:L34" si="14">SUM(D29:D33)</f>
        <v>0</v>
      </c>
      <c r="E34" s="209">
        <f t="shared" si="14"/>
        <v>0</v>
      </c>
      <c r="F34" s="209">
        <f t="shared" si="14"/>
        <v>0</v>
      </c>
      <c r="G34" s="209">
        <f t="shared" si="14"/>
        <v>0</v>
      </c>
      <c r="H34" s="209">
        <f t="shared" si="14"/>
        <v>0</v>
      </c>
      <c r="I34" s="209">
        <f t="shared" si="14"/>
        <v>0</v>
      </c>
      <c r="J34" s="209">
        <f t="shared" si="14"/>
        <v>0</v>
      </c>
      <c r="K34" s="209">
        <f t="shared" si="14"/>
        <v>0</v>
      </c>
      <c r="L34" s="209">
        <f t="shared" si="14"/>
        <v>0</v>
      </c>
    </row>
    <row r="35" spans="1:12" ht="40.5" customHeight="1">
      <c r="A35" s="231" t="s">
        <v>349</v>
      </c>
      <c r="B35" s="156"/>
      <c r="C35" s="209">
        <f>C34+C26</f>
        <v>0</v>
      </c>
      <c r="D35" s="209">
        <f t="shared" ref="D35:L35" si="15">D34+D26</f>
        <v>0</v>
      </c>
      <c r="E35" s="209">
        <f t="shared" si="15"/>
        <v>0</v>
      </c>
      <c r="F35" s="209">
        <f t="shared" si="15"/>
        <v>0</v>
      </c>
      <c r="G35" s="209">
        <f t="shared" si="15"/>
        <v>0</v>
      </c>
      <c r="H35" s="209">
        <f t="shared" si="15"/>
        <v>0</v>
      </c>
      <c r="I35" s="209">
        <f t="shared" si="15"/>
        <v>0</v>
      </c>
      <c r="J35" s="209">
        <f t="shared" si="15"/>
        <v>0</v>
      </c>
      <c r="K35" s="209">
        <f t="shared" si="15"/>
        <v>0</v>
      </c>
      <c r="L35" s="209">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5"/>
  <sheetViews>
    <sheetView showGridLines="0" zoomScaleNormal="100" workbookViewId="0">
      <selection activeCell="T5" sqref="T5"/>
    </sheetView>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26" t="s">
        <v>12</v>
      </c>
      <c r="B1" s="367"/>
      <c r="C1" s="368"/>
      <c r="D1" s="367" t="s">
        <v>79</v>
      </c>
      <c r="E1" s="368"/>
      <c r="F1" s="367" t="s">
        <v>80</v>
      </c>
      <c r="G1" s="368"/>
      <c r="H1" s="367" t="s">
        <v>81</v>
      </c>
      <c r="I1" s="368"/>
      <c r="J1" s="367" t="s">
        <v>82</v>
      </c>
      <c r="K1" s="368"/>
      <c r="L1" s="367" t="s">
        <v>83</v>
      </c>
      <c r="M1" s="368"/>
      <c r="N1" s="367" t="s">
        <v>84</v>
      </c>
      <c r="O1" s="368"/>
      <c r="P1" s="367" t="s">
        <v>85</v>
      </c>
      <c r="Q1" s="368"/>
      <c r="R1" s="367" t="s">
        <v>86</v>
      </c>
      <c r="S1" s="368"/>
      <c r="T1" s="367" t="s">
        <v>87</v>
      </c>
      <c r="U1" s="368"/>
      <c r="V1" s="367" t="s">
        <v>88</v>
      </c>
      <c r="W1" s="368"/>
    </row>
    <row r="2" spans="1:23" ht="30" customHeight="1">
      <c r="A2" s="225"/>
      <c r="B2" s="225" t="s">
        <v>72</v>
      </c>
      <c r="C2" s="225" t="s">
        <v>98</v>
      </c>
      <c r="D2" s="225" t="s">
        <v>110</v>
      </c>
      <c r="E2" s="225" t="s">
        <v>111</v>
      </c>
      <c r="F2" s="225" t="s">
        <v>110</v>
      </c>
      <c r="G2" s="225" t="s">
        <v>111</v>
      </c>
      <c r="H2" s="225" t="s">
        <v>110</v>
      </c>
      <c r="I2" s="225" t="s">
        <v>111</v>
      </c>
      <c r="J2" s="225" t="s">
        <v>110</v>
      </c>
      <c r="K2" s="225" t="s">
        <v>111</v>
      </c>
      <c r="L2" s="225" t="s">
        <v>110</v>
      </c>
      <c r="M2" s="225" t="s">
        <v>111</v>
      </c>
      <c r="N2" s="225" t="s">
        <v>110</v>
      </c>
      <c r="O2" s="225" t="s">
        <v>111</v>
      </c>
      <c r="P2" s="225" t="s">
        <v>110</v>
      </c>
      <c r="Q2" s="225" t="s">
        <v>111</v>
      </c>
      <c r="R2" s="225" t="s">
        <v>110</v>
      </c>
      <c r="S2" s="225" t="s">
        <v>111</v>
      </c>
      <c r="T2" s="225" t="s">
        <v>110</v>
      </c>
      <c r="U2" s="225" t="s">
        <v>111</v>
      </c>
      <c r="V2" s="225" t="s">
        <v>110</v>
      </c>
      <c r="W2" s="225" t="s">
        <v>111</v>
      </c>
    </row>
    <row r="3" spans="1:23" ht="13.5" customHeight="1">
      <c r="A3" s="42" t="s">
        <v>103</v>
      </c>
      <c r="B3" s="61"/>
      <c r="C3" s="56"/>
      <c r="D3" s="57"/>
      <c r="E3" s="208">
        <f>$C3*D3</f>
        <v>0</v>
      </c>
      <c r="F3" s="57"/>
      <c r="G3" s="208">
        <f>$C3*F3</f>
        <v>0</v>
      </c>
      <c r="H3" s="57"/>
      <c r="I3" s="208">
        <f t="shared" ref="I3:I9" si="0">$C3*H3</f>
        <v>0</v>
      </c>
      <c r="J3" s="57"/>
      <c r="K3" s="208">
        <f t="shared" ref="K3:K9" si="1">$C3*J3</f>
        <v>0</v>
      </c>
      <c r="L3" s="57"/>
      <c r="M3" s="208">
        <f t="shared" ref="M3:M9" si="2">$C3*L3</f>
        <v>0</v>
      </c>
      <c r="N3" s="57"/>
      <c r="O3" s="208">
        <f t="shared" ref="O3:O9" si="3">$C3*N3</f>
        <v>0</v>
      </c>
      <c r="P3" s="57"/>
      <c r="Q3" s="208">
        <f t="shared" ref="Q3:Q9" si="4">$C3*P3</f>
        <v>0</v>
      </c>
      <c r="R3" s="57"/>
      <c r="S3" s="208">
        <f t="shared" ref="S3:S9" si="5">$C3*R3</f>
        <v>0</v>
      </c>
      <c r="T3" s="57"/>
      <c r="U3" s="208">
        <f t="shared" ref="U3:U9" si="6">$C3*T3</f>
        <v>0</v>
      </c>
      <c r="V3" s="57"/>
      <c r="W3" s="208">
        <f t="shared" ref="W3:W9" si="7">$C3*V3</f>
        <v>0</v>
      </c>
    </row>
    <row r="4" spans="1:23" ht="13.5" customHeight="1">
      <c r="A4" s="42" t="s">
        <v>104</v>
      </c>
      <c r="B4" s="61"/>
      <c r="C4" s="56"/>
      <c r="D4" s="57"/>
      <c r="E4" s="208">
        <f t="shared" ref="E4:G9" si="8">$C4*D4</f>
        <v>0</v>
      </c>
      <c r="F4" s="57"/>
      <c r="G4" s="208">
        <f t="shared" si="8"/>
        <v>0</v>
      </c>
      <c r="H4" s="57"/>
      <c r="I4" s="208">
        <f t="shared" si="0"/>
        <v>0</v>
      </c>
      <c r="J4" s="57"/>
      <c r="K4" s="208">
        <f t="shared" si="1"/>
        <v>0</v>
      </c>
      <c r="L4" s="57"/>
      <c r="M4" s="208">
        <f t="shared" si="2"/>
        <v>0</v>
      </c>
      <c r="N4" s="57"/>
      <c r="O4" s="208">
        <f t="shared" si="3"/>
        <v>0</v>
      </c>
      <c r="P4" s="57"/>
      <c r="Q4" s="208">
        <f t="shared" si="4"/>
        <v>0</v>
      </c>
      <c r="R4" s="57"/>
      <c r="S4" s="208">
        <f t="shared" si="5"/>
        <v>0</v>
      </c>
      <c r="T4" s="57"/>
      <c r="U4" s="208">
        <f t="shared" si="6"/>
        <v>0</v>
      </c>
      <c r="V4" s="57"/>
      <c r="W4" s="208">
        <f t="shared" si="7"/>
        <v>0</v>
      </c>
    </row>
    <row r="5" spans="1:23" ht="13.5" customHeight="1">
      <c r="A5" s="42" t="s">
        <v>105</v>
      </c>
      <c r="B5" s="61"/>
      <c r="C5" s="56"/>
      <c r="D5" s="57"/>
      <c r="E5" s="208">
        <f t="shared" si="8"/>
        <v>0</v>
      </c>
      <c r="F5" s="57"/>
      <c r="G5" s="208">
        <f t="shared" si="8"/>
        <v>0</v>
      </c>
      <c r="H5" s="57"/>
      <c r="I5" s="208">
        <f t="shared" si="0"/>
        <v>0</v>
      </c>
      <c r="J5" s="57"/>
      <c r="K5" s="208">
        <f t="shared" si="1"/>
        <v>0</v>
      </c>
      <c r="L5" s="57"/>
      <c r="M5" s="208">
        <f t="shared" si="2"/>
        <v>0</v>
      </c>
      <c r="N5" s="57"/>
      <c r="O5" s="208">
        <f t="shared" si="3"/>
        <v>0</v>
      </c>
      <c r="P5" s="57"/>
      <c r="Q5" s="208">
        <f t="shared" si="4"/>
        <v>0</v>
      </c>
      <c r="R5" s="57"/>
      <c r="S5" s="208">
        <f t="shared" si="5"/>
        <v>0</v>
      </c>
      <c r="T5" s="57"/>
      <c r="U5" s="208">
        <f t="shared" si="6"/>
        <v>0</v>
      </c>
      <c r="V5" s="57"/>
      <c r="W5" s="208">
        <f t="shared" si="7"/>
        <v>0</v>
      </c>
    </row>
    <row r="6" spans="1:23" ht="13.5" customHeight="1">
      <c r="A6" s="42" t="s">
        <v>106</v>
      </c>
      <c r="B6" s="61"/>
      <c r="C6" s="56"/>
      <c r="D6" s="57"/>
      <c r="E6" s="208">
        <f t="shared" si="8"/>
        <v>0</v>
      </c>
      <c r="F6" s="57"/>
      <c r="G6" s="208">
        <f t="shared" si="8"/>
        <v>0</v>
      </c>
      <c r="H6" s="57"/>
      <c r="I6" s="208">
        <f t="shared" si="0"/>
        <v>0</v>
      </c>
      <c r="J6" s="57"/>
      <c r="K6" s="208">
        <f t="shared" si="1"/>
        <v>0</v>
      </c>
      <c r="L6" s="57"/>
      <c r="M6" s="208">
        <f t="shared" si="2"/>
        <v>0</v>
      </c>
      <c r="N6" s="57"/>
      <c r="O6" s="208">
        <f t="shared" si="3"/>
        <v>0</v>
      </c>
      <c r="P6" s="57"/>
      <c r="Q6" s="208">
        <f t="shared" si="4"/>
        <v>0</v>
      </c>
      <c r="R6" s="57"/>
      <c r="S6" s="208">
        <f t="shared" si="5"/>
        <v>0</v>
      </c>
      <c r="T6" s="57"/>
      <c r="U6" s="208">
        <f t="shared" si="6"/>
        <v>0</v>
      </c>
      <c r="V6" s="57"/>
      <c r="W6" s="208">
        <f t="shared" si="7"/>
        <v>0</v>
      </c>
    </row>
    <row r="7" spans="1:23" ht="13.5" customHeight="1">
      <c r="A7" s="42" t="s">
        <v>107</v>
      </c>
      <c r="B7" s="61"/>
      <c r="C7" s="56"/>
      <c r="D7" s="57"/>
      <c r="E7" s="208">
        <f t="shared" si="8"/>
        <v>0</v>
      </c>
      <c r="F7" s="57"/>
      <c r="G7" s="208">
        <f t="shared" si="8"/>
        <v>0</v>
      </c>
      <c r="H7" s="57"/>
      <c r="I7" s="208">
        <f t="shared" si="0"/>
        <v>0</v>
      </c>
      <c r="J7" s="57"/>
      <c r="K7" s="208">
        <f t="shared" si="1"/>
        <v>0</v>
      </c>
      <c r="L7" s="57"/>
      <c r="M7" s="208">
        <f t="shared" si="2"/>
        <v>0</v>
      </c>
      <c r="N7" s="57"/>
      <c r="O7" s="208">
        <f t="shared" si="3"/>
        <v>0</v>
      </c>
      <c r="P7" s="57"/>
      <c r="Q7" s="208">
        <f t="shared" si="4"/>
        <v>0</v>
      </c>
      <c r="R7" s="57"/>
      <c r="S7" s="208">
        <f t="shared" si="5"/>
        <v>0</v>
      </c>
      <c r="T7" s="57"/>
      <c r="U7" s="208">
        <f t="shared" si="6"/>
        <v>0</v>
      </c>
      <c r="V7" s="57"/>
      <c r="W7" s="208">
        <f t="shared" si="7"/>
        <v>0</v>
      </c>
    </row>
    <row r="8" spans="1:23" ht="13.5" customHeight="1">
      <c r="A8" s="42" t="s">
        <v>108</v>
      </c>
      <c r="B8" s="61"/>
      <c r="C8" s="56"/>
      <c r="D8" s="57"/>
      <c r="E8" s="208">
        <f t="shared" si="8"/>
        <v>0</v>
      </c>
      <c r="F8" s="57"/>
      <c r="G8" s="208">
        <f t="shared" si="8"/>
        <v>0</v>
      </c>
      <c r="H8" s="57"/>
      <c r="I8" s="208">
        <f t="shared" si="0"/>
        <v>0</v>
      </c>
      <c r="J8" s="57"/>
      <c r="K8" s="208">
        <f t="shared" si="1"/>
        <v>0</v>
      </c>
      <c r="L8" s="57"/>
      <c r="M8" s="208">
        <f t="shared" si="2"/>
        <v>0</v>
      </c>
      <c r="N8" s="57"/>
      <c r="O8" s="208">
        <f t="shared" si="3"/>
        <v>0</v>
      </c>
      <c r="P8" s="57"/>
      <c r="Q8" s="208">
        <f t="shared" si="4"/>
        <v>0</v>
      </c>
      <c r="R8" s="57"/>
      <c r="S8" s="208">
        <f t="shared" si="5"/>
        <v>0</v>
      </c>
      <c r="T8" s="57"/>
      <c r="U8" s="208">
        <f t="shared" si="6"/>
        <v>0</v>
      </c>
      <c r="V8" s="57"/>
      <c r="W8" s="208">
        <f t="shared" si="7"/>
        <v>0</v>
      </c>
    </row>
    <row r="9" spans="1:23" ht="13.5" customHeight="1">
      <c r="A9" s="42" t="s">
        <v>109</v>
      </c>
      <c r="B9" s="61"/>
      <c r="C9" s="56"/>
      <c r="D9" s="57"/>
      <c r="E9" s="208">
        <f t="shared" si="8"/>
        <v>0</v>
      </c>
      <c r="F9" s="57"/>
      <c r="G9" s="208">
        <f t="shared" si="8"/>
        <v>0</v>
      </c>
      <c r="H9" s="57"/>
      <c r="I9" s="208">
        <f t="shared" si="0"/>
        <v>0</v>
      </c>
      <c r="J9" s="57"/>
      <c r="K9" s="208">
        <f t="shared" si="1"/>
        <v>0</v>
      </c>
      <c r="L9" s="57"/>
      <c r="M9" s="208">
        <f t="shared" si="2"/>
        <v>0</v>
      </c>
      <c r="N9" s="57"/>
      <c r="O9" s="208">
        <f t="shared" si="3"/>
        <v>0</v>
      </c>
      <c r="P9" s="57"/>
      <c r="Q9" s="208">
        <f t="shared" si="4"/>
        <v>0</v>
      </c>
      <c r="R9" s="57"/>
      <c r="S9" s="208">
        <f t="shared" si="5"/>
        <v>0</v>
      </c>
      <c r="T9" s="57"/>
      <c r="U9" s="208">
        <f t="shared" si="6"/>
        <v>0</v>
      </c>
      <c r="V9" s="57"/>
      <c r="W9" s="208">
        <f t="shared" si="7"/>
        <v>0</v>
      </c>
    </row>
    <row r="10" spans="1:23">
      <c r="A10" s="43" t="s">
        <v>11</v>
      </c>
      <c r="B10" s="156"/>
      <c r="C10" s="156"/>
      <c r="D10" s="58">
        <f>SUM(D3:D9)</f>
        <v>0</v>
      </c>
      <c r="E10" s="209">
        <f>SUM(E3:E9)</f>
        <v>0</v>
      </c>
      <c r="F10" s="58">
        <f t="shared" ref="F10:W10" si="9">SUM(F3:F9)</f>
        <v>0</v>
      </c>
      <c r="G10" s="209">
        <f t="shared" si="9"/>
        <v>0</v>
      </c>
      <c r="H10" s="58">
        <f t="shared" si="9"/>
        <v>0</v>
      </c>
      <c r="I10" s="209">
        <f t="shared" si="9"/>
        <v>0</v>
      </c>
      <c r="J10" s="58">
        <f t="shared" si="9"/>
        <v>0</v>
      </c>
      <c r="K10" s="209">
        <f t="shared" si="9"/>
        <v>0</v>
      </c>
      <c r="L10" s="58">
        <f t="shared" si="9"/>
        <v>0</v>
      </c>
      <c r="M10" s="209">
        <f t="shared" si="9"/>
        <v>0</v>
      </c>
      <c r="N10" s="58">
        <f t="shared" si="9"/>
        <v>0</v>
      </c>
      <c r="O10" s="209">
        <f t="shared" si="9"/>
        <v>0</v>
      </c>
      <c r="P10" s="58">
        <f t="shared" si="9"/>
        <v>0</v>
      </c>
      <c r="Q10" s="209">
        <f t="shared" si="9"/>
        <v>0</v>
      </c>
      <c r="R10" s="58">
        <f t="shared" si="9"/>
        <v>0</v>
      </c>
      <c r="S10" s="209">
        <f t="shared" si="9"/>
        <v>0</v>
      </c>
      <c r="T10" s="58">
        <f t="shared" si="9"/>
        <v>0</v>
      </c>
      <c r="U10" s="209">
        <f t="shared" si="9"/>
        <v>0</v>
      </c>
      <c r="V10" s="58">
        <f t="shared" si="9"/>
        <v>0</v>
      </c>
      <c r="W10" s="209">
        <f t="shared" si="9"/>
        <v>0</v>
      </c>
    </row>
    <row r="11" spans="1:23" ht="7.5" customHeight="1"/>
    <row r="12" spans="1:23" ht="57" customHeight="1">
      <c r="A12" s="226" t="s">
        <v>13</v>
      </c>
      <c r="B12" s="367"/>
      <c r="C12" s="368"/>
      <c r="D12" s="367" t="s">
        <v>79</v>
      </c>
      <c r="E12" s="368"/>
      <c r="F12" s="367" t="s">
        <v>80</v>
      </c>
      <c r="G12" s="368"/>
      <c r="H12" s="367" t="s">
        <v>81</v>
      </c>
      <c r="I12" s="368"/>
      <c r="J12" s="367" t="s">
        <v>82</v>
      </c>
      <c r="K12" s="368"/>
      <c r="L12" s="367" t="s">
        <v>83</v>
      </c>
      <c r="M12" s="368"/>
      <c r="N12" s="367" t="s">
        <v>84</v>
      </c>
      <c r="O12" s="368"/>
      <c r="P12" s="367" t="s">
        <v>85</v>
      </c>
      <c r="Q12" s="368"/>
      <c r="R12" s="367" t="s">
        <v>86</v>
      </c>
      <c r="S12" s="368"/>
      <c r="T12" s="367" t="s">
        <v>87</v>
      </c>
      <c r="U12" s="368"/>
      <c r="V12" s="367" t="s">
        <v>88</v>
      </c>
      <c r="W12" s="368"/>
    </row>
    <row r="13" spans="1:23" ht="30" customHeight="1">
      <c r="A13" s="225"/>
      <c r="B13" s="225" t="s">
        <v>72</v>
      </c>
      <c r="C13" s="225" t="s">
        <v>98</v>
      </c>
      <c r="D13" s="225" t="s">
        <v>110</v>
      </c>
      <c r="E13" s="225" t="s">
        <v>111</v>
      </c>
      <c r="F13" s="225" t="s">
        <v>110</v>
      </c>
      <c r="G13" s="225" t="s">
        <v>111</v>
      </c>
      <c r="H13" s="225" t="s">
        <v>110</v>
      </c>
      <c r="I13" s="225" t="s">
        <v>111</v>
      </c>
      <c r="J13" s="225" t="s">
        <v>110</v>
      </c>
      <c r="K13" s="225" t="s">
        <v>111</v>
      </c>
      <c r="L13" s="225" t="s">
        <v>110</v>
      </c>
      <c r="M13" s="225" t="s">
        <v>111</v>
      </c>
      <c r="N13" s="225" t="s">
        <v>110</v>
      </c>
      <c r="O13" s="225" t="s">
        <v>111</v>
      </c>
      <c r="P13" s="225" t="s">
        <v>110</v>
      </c>
      <c r="Q13" s="225" t="s">
        <v>111</v>
      </c>
      <c r="R13" s="225" t="s">
        <v>110</v>
      </c>
      <c r="S13" s="225" t="s">
        <v>111</v>
      </c>
      <c r="T13" s="225" t="s">
        <v>110</v>
      </c>
      <c r="U13" s="225" t="s">
        <v>111</v>
      </c>
      <c r="V13" s="225" t="s">
        <v>110</v>
      </c>
      <c r="W13" s="225" t="s">
        <v>111</v>
      </c>
    </row>
    <row r="14" spans="1:23" ht="13.5" customHeight="1">
      <c r="A14" s="42" t="s">
        <v>103</v>
      </c>
      <c r="B14" s="61"/>
      <c r="C14" s="56"/>
      <c r="D14" s="57"/>
      <c r="E14" s="208">
        <f t="shared" ref="E14:E20" si="10">$C14*D14</f>
        <v>0</v>
      </c>
      <c r="F14" s="57"/>
      <c r="G14" s="208">
        <f t="shared" ref="G14:G20" si="11">$C14*F14</f>
        <v>0</v>
      </c>
      <c r="H14" s="57"/>
      <c r="I14" s="208">
        <f t="shared" ref="I14:I20" si="12">$C14*H14</f>
        <v>0</v>
      </c>
      <c r="J14" s="57"/>
      <c r="K14" s="208">
        <f t="shared" ref="K14:K20" si="13">$C14*J14</f>
        <v>0</v>
      </c>
      <c r="L14" s="57"/>
      <c r="M14" s="208">
        <f t="shared" ref="M14:M20" si="14">$C14*L14</f>
        <v>0</v>
      </c>
      <c r="N14" s="57"/>
      <c r="O14" s="208">
        <f t="shared" ref="O14:O20" si="15">$C14*N14</f>
        <v>0</v>
      </c>
      <c r="P14" s="57"/>
      <c r="Q14" s="208">
        <f t="shared" ref="Q14:Q20" si="16">$C14*P14</f>
        <v>0</v>
      </c>
      <c r="R14" s="57"/>
      <c r="S14" s="208">
        <f t="shared" ref="S14:S20" si="17">$C14*R14</f>
        <v>0</v>
      </c>
      <c r="T14" s="57"/>
      <c r="U14" s="208">
        <f t="shared" ref="U14:U20" si="18">$C14*T14</f>
        <v>0</v>
      </c>
      <c r="V14" s="57"/>
      <c r="W14" s="208">
        <f t="shared" ref="W14:W20" si="19">$C14*V14</f>
        <v>0</v>
      </c>
    </row>
    <row r="15" spans="1:23" ht="13.5" customHeight="1">
      <c r="A15" s="42" t="s">
        <v>104</v>
      </c>
      <c r="B15" s="61"/>
      <c r="C15" s="56"/>
      <c r="D15" s="57"/>
      <c r="E15" s="208">
        <f t="shared" si="10"/>
        <v>0</v>
      </c>
      <c r="F15" s="57"/>
      <c r="G15" s="208">
        <f t="shared" si="11"/>
        <v>0</v>
      </c>
      <c r="H15" s="57"/>
      <c r="I15" s="208">
        <f t="shared" si="12"/>
        <v>0</v>
      </c>
      <c r="J15" s="57"/>
      <c r="K15" s="208">
        <f t="shared" si="13"/>
        <v>0</v>
      </c>
      <c r="L15" s="57"/>
      <c r="M15" s="208">
        <f t="shared" si="14"/>
        <v>0</v>
      </c>
      <c r="N15" s="57"/>
      <c r="O15" s="208">
        <f t="shared" si="15"/>
        <v>0</v>
      </c>
      <c r="P15" s="57"/>
      <c r="Q15" s="208">
        <f t="shared" si="16"/>
        <v>0</v>
      </c>
      <c r="R15" s="57"/>
      <c r="S15" s="208">
        <f t="shared" si="17"/>
        <v>0</v>
      </c>
      <c r="T15" s="57"/>
      <c r="U15" s="208">
        <f t="shared" si="18"/>
        <v>0</v>
      </c>
      <c r="V15" s="57"/>
      <c r="W15" s="208">
        <f t="shared" si="19"/>
        <v>0</v>
      </c>
    </row>
    <row r="16" spans="1:23" ht="13.5" customHeight="1">
      <c r="A16" s="42" t="s">
        <v>105</v>
      </c>
      <c r="B16" s="61"/>
      <c r="C16" s="56"/>
      <c r="D16" s="57"/>
      <c r="E16" s="208">
        <f t="shared" si="10"/>
        <v>0</v>
      </c>
      <c r="F16" s="57"/>
      <c r="G16" s="208">
        <f t="shared" si="11"/>
        <v>0</v>
      </c>
      <c r="H16" s="57"/>
      <c r="I16" s="208">
        <f t="shared" si="12"/>
        <v>0</v>
      </c>
      <c r="J16" s="57"/>
      <c r="K16" s="208">
        <f t="shared" si="13"/>
        <v>0</v>
      </c>
      <c r="L16" s="57"/>
      <c r="M16" s="208">
        <f t="shared" si="14"/>
        <v>0</v>
      </c>
      <c r="N16" s="57"/>
      <c r="O16" s="208">
        <f t="shared" si="15"/>
        <v>0</v>
      </c>
      <c r="P16" s="57"/>
      <c r="Q16" s="208">
        <f t="shared" si="16"/>
        <v>0</v>
      </c>
      <c r="R16" s="57"/>
      <c r="S16" s="208">
        <f t="shared" si="17"/>
        <v>0</v>
      </c>
      <c r="T16" s="57"/>
      <c r="U16" s="208">
        <f t="shared" si="18"/>
        <v>0</v>
      </c>
      <c r="V16" s="57"/>
      <c r="W16" s="208">
        <f t="shared" si="19"/>
        <v>0</v>
      </c>
    </row>
    <row r="17" spans="1:23" ht="13.5" customHeight="1">
      <c r="A17" s="42" t="s">
        <v>106</v>
      </c>
      <c r="B17" s="61"/>
      <c r="C17" s="56"/>
      <c r="D17" s="57"/>
      <c r="E17" s="208">
        <f t="shared" si="10"/>
        <v>0</v>
      </c>
      <c r="F17" s="57"/>
      <c r="G17" s="208">
        <f t="shared" si="11"/>
        <v>0</v>
      </c>
      <c r="H17" s="57"/>
      <c r="I17" s="208">
        <f t="shared" si="12"/>
        <v>0</v>
      </c>
      <c r="J17" s="57"/>
      <c r="K17" s="208">
        <f t="shared" si="13"/>
        <v>0</v>
      </c>
      <c r="L17" s="57"/>
      <c r="M17" s="208">
        <f t="shared" si="14"/>
        <v>0</v>
      </c>
      <c r="N17" s="57"/>
      <c r="O17" s="208">
        <f t="shared" si="15"/>
        <v>0</v>
      </c>
      <c r="P17" s="57"/>
      <c r="Q17" s="208">
        <f t="shared" si="16"/>
        <v>0</v>
      </c>
      <c r="R17" s="57"/>
      <c r="S17" s="208">
        <f t="shared" si="17"/>
        <v>0</v>
      </c>
      <c r="T17" s="57"/>
      <c r="U17" s="208">
        <f t="shared" si="18"/>
        <v>0</v>
      </c>
      <c r="V17" s="57"/>
      <c r="W17" s="208">
        <f t="shared" si="19"/>
        <v>0</v>
      </c>
    </row>
    <row r="18" spans="1:23" ht="13.5" customHeight="1">
      <c r="A18" s="42" t="s">
        <v>107</v>
      </c>
      <c r="B18" s="61"/>
      <c r="C18" s="56"/>
      <c r="D18" s="57"/>
      <c r="E18" s="208">
        <f t="shared" si="10"/>
        <v>0</v>
      </c>
      <c r="F18" s="57"/>
      <c r="G18" s="208">
        <f t="shared" si="11"/>
        <v>0</v>
      </c>
      <c r="H18" s="57"/>
      <c r="I18" s="208">
        <f t="shared" si="12"/>
        <v>0</v>
      </c>
      <c r="J18" s="57"/>
      <c r="K18" s="208">
        <f t="shared" si="13"/>
        <v>0</v>
      </c>
      <c r="L18" s="57"/>
      <c r="M18" s="208">
        <f t="shared" si="14"/>
        <v>0</v>
      </c>
      <c r="N18" s="57"/>
      <c r="O18" s="208">
        <f t="shared" si="15"/>
        <v>0</v>
      </c>
      <c r="P18" s="57"/>
      <c r="Q18" s="208">
        <f t="shared" si="16"/>
        <v>0</v>
      </c>
      <c r="R18" s="57"/>
      <c r="S18" s="208">
        <f t="shared" si="17"/>
        <v>0</v>
      </c>
      <c r="T18" s="57"/>
      <c r="U18" s="208">
        <f t="shared" si="18"/>
        <v>0</v>
      </c>
      <c r="V18" s="57"/>
      <c r="W18" s="208">
        <f t="shared" si="19"/>
        <v>0</v>
      </c>
    </row>
    <row r="19" spans="1:23" ht="13.5" customHeight="1">
      <c r="A19" s="42" t="s">
        <v>108</v>
      </c>
      <c r="B19" s="61"/>
      <c r="C19" s="56"/>
      <c r="D19" s="57"/>
      <c r="E19" s="208">
        <f t="shared" si="10"/>
        <v>0</v>
      </c>
      <c r="F19" s="57"/>
      <c r="G19" s="208">
        <f t="shared" si="11"/>
        <v>0</v>
      </c>
      <c r="H19" s="57"/>
      <c r="I19" s="208">
        <f t="shared" si="12"/>
        <v>0</v>
      </c>
      <c r="J19" s="57"/>
      <c r="K19" s="208">
        <f t="shared" si="13"/>
        <v>0</v>
      </c>
      <c r="L19" s="57"/>
      <c r="M19" s="208">
        <f t="shared" si="14"/>
        <v>0</v>
      </c>
      <c r="N19" s="57"/>
      <c r="O19" s="208">
        <f t="shared" si="15"/>
        <v>0</v>
      </c>
      <c r="P19" s="57"/>
      <c r="Q19" s="208">
        <f t="shared" si="16"/>
        <v>0</v>
      </c>
      <c r="R19" s="57"/>
      <c r="S19" s="208">
        <f t="shared" si="17"/>
        <v>0</v>
      </c>
      <c r="T19" s="57"/>
      <c r="U19" s="208">
        <f t="shared" si="18"/>
        <v>0</v>
      </c>
      <c r="V19" s="57"/>
      <c r="W19" s="208">
        <f t="shared" si="19"/>
        <v>0</v>
      </c>
    </row>
    <row r="20" spans="1:23" ht="13.5" customHeight="1">
      <c r="A20" s="42" t="s">
        <v>109</v>
      </c>
      <c r="B20" s="61"/>
      <c r="C20" s="56"/>
      <c r="D20" s="57"/>
      <c r="E20" s="208">
        <f t="shared" si="10"/>
        <v>0</v>
      </c>
      <c r="F20" s="57"/>
      <c r="G20" s="208">
        <f t="shared" si="11"/>
        <v>0</v>
      </c>
      <c r="H20" s="57"/>
      <c r="I20" s="208">
        <f t="shared" si="12"/>
        <v>0</v>
      </c>
      <c r="J20" s="57"/>
      <c r="K20" s="208">
        <f t="shared" si="13"/>
        <v>0</v>
      </c>
      <c r="L20" s="57"/>
      <c r="M20" s="208">
        <f t="shared" si="14"/>
        <v>0</v>
      </c>
      <c r="N20" s="57"/>
      <c r="O20" s="208">
        <f t="shared" si="15"/>
        <v>0</v>
      </c>
      <c r="P20" s="57"/>
      <c r="Q20" s="208">
        <f t="shared" si="16"/>
        <v>0</v>
      </c>
      <c r="R20" s="57"/>
      <c r="S20" s="208">
        <f t="shared" si="17"/>
        <v>0</v>
      </c>
      <c r="T20" s="57"/>
      <c r="U20" s="208">
        <f t="shared" si="18"/>
        <v>0</v>
      </c>
      <c r="V20" s="57"/>
      <c r="W20" s="208">
        <f t="shared" si="19"/>
        <v>0</v>
      </c>
    </row>
    <row r="21" spans="1:23">
      <c r="A21" s="43" t="s">
        <v>15</v>
      </c>
      <c r="B21" s="156"/>
      <c r="C21" s="156"/>
      <c r="D21" s="58">
        <f t="shared" ref="D21:W21" si="20">SUM(D14:D20)</f>
        <v>0</v>
      </c>
      <c r="E21" s="209">
        <f t="shared" si="20"/>
        <v>0</v>
      </c>
      <c r="F21" s="58">
        <f t="shared" si="20"/>
        <v>0</v>
      </c>
      <c r="G21" s="209">
        <f t="shared" si="20"/>
        <v>0</v>
      </c>
      <c r="H21" s="58">
        <f t="shared" si="20"/>
        <v>0</v>
      </c>
      <c r="I21" s="209">
        <f t="shared" si="20"/>
        <v>0</v>
      </c>
      <c r="J21" s="58">
        <f t="shared" si="20"/>
        <v>0</v>
      </c>
      <c r="K21" s="209">
        <f t="shared" si="20"/>
        <v>0</v>
      </c>
      <c r="L21" s="58">
        <f t="shared" si="20"/>
        <v>0</v>
      </c>
      <c r="M21" s="209">
        <f t="shared" si="20"/>
        <v>0</v>
      </c>
      <c r="N21" s="58">
        <f t="shared" si="20"/>
        <v>0</v>
      </c>
      <c r="O21" s="209">
        <f t="shared" si="20"/>
        <v>0</v>
      </c>
      <c r="P21" s="58">
        <f t="shared" si="20"/>
        <v>0</v>
      </c>
      <c r="Q21" s="209">
        <f t="shared" si="20"/>
        <v>0</v>
      </c>
      <c r="R21" s="58">
        <f t="shared" si="20"/>
        <v>0</v>
      </c>
      <c r="S21" s="209">
        <f t="shared" si="20"/>
        <v>0</v>
      </c>
      <c r="T21" s="58">
        <f t="shared" si="20"/>
        <v>0</v>
      </c>
      <c r="U21" s="209">
        <f t="shared" si="20"/>
        <v>0</v>
      </c>
      <c r="V21" s="58">
        <f t="shared" si="20"/>
        <v>0</v>
      </c>
      <c r="W21" s="209">
        <f t="shared" si="20"/>
        <v>0</v>
      </c>
    </row>
    <row r="23" spans="1:23" ht="23.25" customHeight="1">
      <c r="A23" s="226" t="s">
        <v>14</v>
      </c>
      <c r="B23" s="367"/>
      <c r="C23" s="368"/>
      <c r="D23" s="367" t="s">
        <v>79</v>
      </c>
      <c r="E23" s="368"/>
      <c r="F23" s="367" t="s">
        <v>80</v>
      </c>
      <c r="G23" s="368"/>
      <c r="H23" s="367" t="s">
        <v>81</v>
      </c>
      <c r="I23" s="368"/>
      <c r="J23" s="367" t="s">
        <v>82</v>
      </c>
      <c r="K23" s="368"/>
      <c r="L23" s="367" t="s">
        <v>83</v>
      </c>
      <c r="M23" s="368"/>
      <c r="N23" s="367" t="s">
        <v>84</v>
      </c>
      <c r="O23" s="368"/>
      <c r="P23" s="367" t="s">
        <v>85</v>
      </c>
      <c r="Q23" s="368"/>
      <c r="R23" s="367" t="s">
        <v>86</v>
      </c>
      <c r="S23" s="368"/>
      <c r="T23" s="367" t="s">
        <v>87</v>
      </c>
      <c r="U23" s="368"/>
      <c r="V23" s="367" t="s">
        <v>88</v>
      </c>
      <c r="W23" s="368"/>
    </row>
    <row r="24" spans="1:23" ht="30" customHeight="1">
      <c r="A24" s="225"/>
      <c r="B24" s="225" t="s">
        <v>72</v>
      </c>
      <c r="C24" s="225" t="s">
        <v>98</v>
      </c>
      <c r="D24" s="225" t="s">
        <v>110</v>
      </c>
      <c r="E24" s="225" t="s">
        <v>111</v>
      </c>
      <c r="F24" s="225" t="s">
        <v>110</v>
      </c>
      <c r="G24" s="225" t="s">
        <v>111</v>
      </c>
      <c r="H24" s="225" t="s">
        <v>110</v>
      </c>
      <c r="I24" s="225" t="s">
        <v>111</v>
      </c>
      <c r="J24" s="225" t="s">
        <v>110</v>
      </c>
      <c r="K24" s="225" t="s">
        <v>111</v>
      </c>
      <c r="L24" s="225" t="s">
        <v>110</v>
      </c>
      <c r="M24" s="225" t="s">
        <v>111</v>
      </c>
      <c r="N24" s="225" t="s">
        <v>110</v>
      </c>
      <c r="O24" s="225" t="s">
        <v>111</v>
      </c>
      <c r="P24" s="225" t="s">
        <v>110</v>
      </c>
      <c r="Q24" s="225" t="s">
        <v>111</v>
      </c>
      <c r="R24" s="225" t="s">
        <v>110</v>
      </c>
      <c r="S24" s="225" t="s">
        <v>111</v>
      </c>
      <c r="T24" s="225" t="s">
        <v>110</v>
      </c>
      <c r="U24" s="225" t="s">
        <v>111</v>
      </c>
      <c r="V24" s="225" t="s">
        <v>110</v>
      </c>
      <c r="W24" s="225" t="s">
        <v>111</v>
      </c>
    </row>
    <row r="25" spans="1:23" ht="24.75" customHeight="1">
      <c r="A25" s="43" t="s">
        <v>16</v>
      </c>
      <c r="B25" s="156"/>
      <c r="C25" s="156"/>
      <c r="D25" s="58">
        <f>D21+D10</f>
        <v>0</v>
      </c>
      <c r="E25" s="58">
        <f t="shared" ref="E25:W25" si="21">E21+E10</f>
        <v>0</v>
      </c>
      <c r="F25" s="58">
        <f t="shared" si="21"/>
        <v>0</v>
      </c>
      <c r="G25" s="58">
        <f t="shared" si="21"/>
        <v>0</v>
      </c>
      <c r="H25" s="58">
        <f t="shared" si="21"/>
        <v>0</v>
      </c>
      <c r="I25" s="58">
        <f t="shared" si="21"/>
        <v>0</v>
      </c>
      <c r="J25" s="58">
        <f t="shared" si="21"/>
        <v>0</v>
      </c>
      <c r="K25" s="58">
        <f t="shared" si="21"/>
        <v>0</v>
      </c>
      <c r="L25" s="58">
        <f t="shared" si="21"/>
        <v>0</v>
      </c>
      <c r="M25" s="58">
        <f t="shared" si="21"/>
        <v>0</v>
      </c>
      <c r="N25" s="58">
        <f t="shared" si="21"/>
        <v>0</v>
      </c>
      <c r="O25" s="58">
        <f t="shared" si="21"/>
        <v>0</v>
      </c>
      <c r="P25" s="58">
        <f t="shared" si="21"/>
        <v>0</v>
      </c>
      <c r="Q25" s="58">
        <f t="shared" si="21"/>
        <v>0</v>
      </c>
      <c r="R25" s="58">
        <f t="shared" si="21"/>
        <v>0</v>
      </c>
      <c r="S25" s="58">
        <f t="shared" si="21"/>
        <v>0</v>
      </c>
      <c r="T25" s="58">
        <f t="shared" si="21"/>
        <v>0</v>
      </c>
      <c r="U25" s="58">
        <f t="shared" si="21"/>
        <v>0</v>
      </c>
      <c r="V25" s="58">
        <f t="shared" si="21"/>
        <v>0</v>
      </c>
      <c r="W25" s="58">
        <f t="shared" si="21"/>
        <v>0</v>
      </c>
    </row>
  </sheetData>
  <mergeCells count="33">
    <mergeCell ref="B1:C1"/>
    <mergeCell ref="D1:E1"/>
    <mergeCell ref="F1:G1"/>
    <mergeCell ref="H1:I1"/>
    <mergeCell ref="J1:K1"/>
    <mergeCell ref="V1:W1"/>
    <mergeCell ref="L1:M1"/>
    <mergeCell ref="N1:O1"/>
    <mergeCell ref="P1:Q1"/>
    <mergeCell ref="R1:S1"/>
    <mergeCell ref="T1:U1"/>
    <mergeCell ref="P12:Q12"/>
    <mergeCell ref="J23:K23"/>
    <mergeCell ref="T23:U23"/>
    <mergeCell ref="V23:W23"/>
    <mergeCell ref="R12:S12"/>
    <mergeCell ref="T12:U12"/>
    <mergeCell ref="V12:W12"/>
    <mergeCell ref="P23:Q23"/>
    <mergeCell ref="R23:S23"/>
    <mergeCell ref="N23:O23"/>
    <mergeCell ref="L23:M23"/>
    <mergeCell ref="J12:K12"/>
    <mergeCell ref="B23:C23"/>
    <mergeCell ref="N12:O12"/>
    <mergeCell ref="L12:M12"/>
    <mergeCell ref="B12:C12"/>
    <mergeCell ref="D12:E12"/>
    <mergeCell ref="F12:G12"/>
    <mergeCell ref="H12:I12"/>
    <mergeCell ref="D23:E23"/>
    <mergeCell ref="F23:G23"/>
    <mergeCell ref="H23:I23"/>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zoomScaleNormal="100" workbookViewId="0">
      <selection activeCell="K27" sqref="K27"/>
    </sheetView>
  </sheetViews>
  <sheetFormatPr defaultRowHeight="10.5"/>
  <cols>
    <col min="1" max="1" width="31.7109375" style="52" customWidth="1"/>
    <col min="2" max="11" width="14.140625" style="52" customWidth="1"/>
    <col min="12" max="16384" width="9.140625" style="52"/>
  </cols>
  <sheetData>
    <row r="1" spans="1:11" ht="42">
      <c r="A1" s="226" t="s">
        <v>17</v>
      </c>
      <c r="B1" s="225" t="s">
        <v>79</v>
      </c>
      <c r="C1" s="225" t="s">
        <v>80</v>
      </c>
      <c r="D1" s="225" t="s">
        <v>81</v>
      </c>
      <c r="E1" s="225" t="s">
        <v>82</v>
      </c>
      <c r="F1" s="225" t="s">
        <v>83</v>
      </c>
      <c r="G1" s="225" t="s">
        <v>84</v>
      </c>
      <c r="H1" s="225" t="s">
        <v>85</v>
      </c>
      <c r="I1" s="225" t="s">
        <v>86</v>
      </c>
      <c r="J1" s="225" t="s">
        <v>87</v>
      </c>
      <c r="K1" s="225" t="s">
        <v>88</v>
      </c>
    </row>
    <row r="2" spans="1:11" ht="23.25" customHeight="1">
      <c r="A2" s="59" t="s">
        <v>131</v>
      </c>
      <c r="B2" s="206"/>
      <c r="C2" s="206"/>
      <c r="D2" s="206"/>
      <c r="E2" s="206"/>
      <c r="F2" s="206"/>
      <c r="G2" s="206"/>
      <c r="H2" s="206"/>
      <c r="I2" s="206"/>
      <c r="J2" s="206"/>
      <c r="K2" s="206"/>
    </row>
    <row r="3" spans="1:11" ht="23.25" customHeight="1">
      <c r="A3" s="59" t="s">
        <v>112</v>
      </c>
      <c r="B3" s="206"/>
      <c r="C3" s="206"/>
      <c r="D3" s="206"/>
      <c r="E3" s="206"/>
      <c r="F3" s="206"/>
      <c r="G3" s="206"/>
      <c r="H3" s="206"/>
      <c r="I3" s="206"/>
      <c r="J3" s="206"/>
      <c r="K3" s="206"/>
    </row>
    <row r="4" spans="1:11" ht="23.25" customHeight="1">
      <c r="A4" s="42" t="s">
        <v>113</v>
      </c>
      <c r="B4" s="206"/>
      <c r="C4" s="206"/>
      <c r="D4" s="206"/>
      <c r="E4" s="206"/>
      <c r="F4" s="206"/>
      <c r="G4" s="206"/>
      <c r="H4" s="206"/>
      <c r="I4" s="206"/>
      <c r="J4" s="206"/>
      <c r="K4" s="206"/>
    </row>
    <row r="5" spans="1:11" ht="23.25" customHeight="1">
      <c r="A5" s="42" t="s">
        <v>207</v>
      </c>
      <c r="B5" s="206"/>
      <c r="C5" s="206"/>
      <c r="D5" s="206"/>
      <c r="E5" s="206"/>
      <c r="F5" s="206"/>
      <c r="G5" s="206"/>
      <c r="H5" s="206"/>
      <c r="I5" s="206"/>
      <c r="J5" s="206"/>
      <c r="K5" s="206"/>
    </row>
    <row r="6" spans="1:11" ht="23.25" customHeight="1">
      <c r="A6" s="42" t="s">
        <v>114</v>
      </c>
      <c r="B6" s="206"/>
      <c r="C6" s="206"/>
      <c r="D6" s="206"/>
      <c r="E6" s="206"/>
      <c r="F6" s="206"/>
      <c r="G6" s="206"/>
      <c r="H6" s="206"/>
      <c r="I6" s="206"/>
      <c r="J6" s="206"/>
      <c r="K6" s="206"/>
    </row>
    <row r="7" spans="1:11" ht="23.25" customHeight="1">
      <c r="A7" s="42" t="s">
        <v>115</v>
      </c>
      <c r="B7" s="206"/>
      <c r="C7" s="206"/>
      <c r="D7" s="206"/>
      <c r="E7" s="206"/>
      <c r="F7" s="206"/>
      <c r="G7" s="206"/>
      <c r="H7" s="206"/>
      <c r="I7" s="206"/>
      <c r="J7" s="206"/>
      <c r="K7" s="206"/>
    </row>
    <row r="8" spans="1:11" ht="23.25" customHeight="1">
      <c r="A8" s="42" t="s">
        <v>295</v>
      </c>
      <c r="B8" s="206"/>
      <c r="C8" s="206"/>
      <c r="D8" s="206"/>
      <c r="E8" s="206"/>
      <c r="F8" s="206"/>
      <c r="G8" s="206"/>
      <c r="H8" s="206"/>
      <c r="I8" s="206"/>
      <c r="J8" s="206"/>
      <c r="K8" s="206"/>
    </row>
    <row r="9" spans="1:11" ht="26.25" customHeight="1">
      <c r="A9" s="43" t="s">
        <v>18</v>
      </c>
      <c r="B9" s="207">
        <f>SUM(B2:B8)</f>
        <v>0</v>
      </c>
      <c r="C9" s="207">
        <f t="shared" ref="C9:K9" si="0">SUM(C2:C8)</f>
        <v>0</v>
      </c>
      <c r="D9" s="207">
        <f t="shared" si="0"/>
        <v>0</v>
      </c>
      <c r="E9" s="207">
        <f t="shared" si="0"/>
        <v>0</v>
      </c>
      <c r="F9" s="207">
        <f t="shared" si="0"/>
        <v>0</v>
      </c>
      <c r="G9" s="207">
        <f t="shared" si="0"/>
        <v>0</v>
      </c>
      <c r="H9" s="207">
        <f t="shared" si="0"/>
        <v>0</v>
      </c>
      <c r="I9" s="207">
        <f t="shared" si="0"/>
        <v>0</v>
      </c>
      <c r="J9" s="207">
        <f t="shared" si="0"/>
        <v>0</v>
      </c>
      <c r="K9" s="207">
        <f t="shared" si="0"/>
        <v>0</v>
      </c>
    </row>
    <row r="10" spans="1:11" ht="9" customHeight="1"/>
    <row r="11" spans="1:11" ht="21" customHeight="1">
      <c r="A11" s="369" t="s">
        <v>296</v>
      </c>
      <c r="B11" s="369"/>
      <c r="C11" s="369"/>
      <c r="D11" s="369"/>
      <c r="E11" s="369"/>
    </row>
    <row r="13" spans="1:11" ht="52.5">
      <c r="A13" s="226" t="s">
        <v>22</v>
      </c>
      <c r="B13" s="225" t="s">
        <v>79</v>
      </c>
      <c r="C13" s="225" t="s">
        <v>80</v>
      </c>
      <c r="D13" s="225" t="s">
        <v>81</v>
      </c>
      <c r="E13" s="225" t="s">
        <v>82</v>
      </c>
      <c r="F13" s="225" t="s">
        <v>83</v>
      </c>
      <c r="G13" s="225" t="s">
        <v>84</v>
      </c>
      <c r="H13" s="225" t="s">
        <v>85</v>
      </c>
      <c r="I13" s="225" t="s">
        <v>86</v>
      </c>
      <c r="J13" s="225" t="s">
        <v>87</v>
      </c>
      <c r="K13" s="225" t="s">
        <v>88</v>
      </c>
    </row>
    <row r="14" spans="1:11" ht="23.25" customHeight="1">
      <c r="A14" s="59" t="s">
        <v>131</v>
      </c>
      <c r="B14" s="206"/>
      <c r="C14" s="206"/>
      <c r="D14" s="206"/>
      <c r="E14" s="206"/>
      <c r="F14" s="206"/>
      <c r="G14" s="206"/>
      <c r="H14" s="206"/>
      <c r="I14" s="206"/>
      <c r="J14" s="206"/>
      <c r="K14" s="206"/>
    </row>
    <row r="15" spans="1:11" ht="23.25" customHeight="1">
      <c r="A15" s="59" t="s">
        <v>112</v>
      </c>
      <c r="B15" s="206"/>
      <c r="C15" s="206"/>
      <c r="D15" s="206"/>
      <c r="E15" s="206"/>
      <c r="F15" s="206"/>
      <c r="G15" s="206"/>
      <c r="H15" s="206"/>
      <c r="I15" s="206"/>
      <c r="J15" s="206"/>
      <c r="K15" s="206"/>
    </row>
    <row r="16" spans="1:11" ht="23.25" customHeight="1">
      <c r="A16" s="42" t="s">
        <v>113</v>
      </c>
      <c r="B16" s="206"/>
      <c r="C16" s="206"/>
      <c r="D16" s="206"/>
      <c r="E16" s="206"/>
      <c r="F16" s="206"/>
      <c r="G16" s="206"/>
      <c r="H16" s="206"/>
      <c r="I16" s="206"/>
      <c r="J16" s="206"/>
      <c r="K16" s="206"/>
    </row>
    <row r="17" spans="1:11" ht="23.25" customHeight="1">
      <c r="A17" s="42" t="s">
        <v>207</v>
      </c>
      <c r="B17" s="206"/>
      <c r="C17" s="206"/>
      <c r="D17" s="206"/>
      <c r="E17" s="206"/>
      <c r="F17" s="206"/>
      <c r="G17" s="206"/>
      <c r="H17" s="206"/>
      <c r="I17" s="206"/>
      <c r="J17" s="206"/>
      <c r="K17" s="206"/>
    </row>
    <row r="18" spans="1:11" ht="23.25" customHeight="1">
      <c r="A18" s="42" t="s">
        <v>114</v>
      </c>
      <c r="B18" s="206"/>
      <c r="C18" s="206"/>
      <c r="D18" s="206"/>
      <c r="E18" s="206"/>
      <c r="F18" s="206"/>
      <c r="G18" s="206"/>
      <c r="H18" s="206"/>
      <c r="I18" s="206"/>
      <c r="J18" s="206"/>
      <c r="K18" s="206"/>
    </row>
    <row r="19" spans="1:11" ht="23.25" customHeight="1">
      <c r="A19" s="42" t="s">
        <v>115</v>
      </c>
      <c r="B19" s="206"/>
      <c r="C19" s="206"/>
      <c r="D19" s="206"/>
      <c r="E19" s="206"/>
      <c r="F19" s="206"/>
      <c r="G19" s="206"/>
      <c r="H19" s="206"/>
      <c r="I19" s="206"/>
      <c r="J19" s="206"/>
      <c r="K19" s="206"/>
    </row>
    <row r="20" spans="1:11" ht="23.25" customHeight="1">
      <c r="A20" s="42" t="s">
        <v>295</v>
      </c>
      <c r="B20" s="206"/>
      <c r="C20" s="206"/>
      <c r="D20" s="206"/>
      <c r="E20" s="206"/>
      <c r="F20" s="206"/>
      <c r="G20" s="206"/>
      <c r="H20" s="206"/>
      <c r="I20" s="206"/>
      <c r="J20" s="206"/>
      <c r="K20" s="206"/>
    </row>
    <row r="21" spans="1:11" ht="26.25" customHeight="1">
      <c r="A21" s="43" t="s">
        <v>19</v>
      </c>
      <c r="B21" s="207">
        <f t="shared" ref="B21:K21" si="1">SUM(B14:B20)</f>
        <v>0</v>
      </c>
      <c r="C21" s="207">
        <f t="shared" si="1"/>
        <v>0</v>
      </c>
      <c r="D21" s="207">
        <f t="shared" si="1"/>
        <v>0</v>
      </c>
      <c r="E21" s="207">
        <f t="shared" si="1"/>
        <v>0</v>
      </c>
      <c r="F21" s="207">
        <f t="shared" si="1"/>
        <v>0</v>
      </c>
      <c r="G21" s="207">
        <f t="shared" si="1"/>
        <v>0</v>
      </c>
      <c r="H21" s="207">
        <f t="shared" si="1"/>
        <v>0</v>
      </c>
      <c r="I21" s="207">
        <f t="shared" si="1"/>
        <v>0</v>
      </c>
      <c r="J21" s="207">
        <f t="shared" si="1"/>
        <v>0</v>
      </c>
      <c r="K21" s="207">
        <f t="shared" si="1"/>
        <v>0</v>
      </c>
    </row>
    <row r="23" spans="1:11" ht="31.5">
      <c r="A23" s="226" t="s">
        <v>20</v>
      </c>
      <c r="B23" s="225" t="s">
        <v>79</v>
      </c>
      <c r="C23" s="225" t="s">
        <v>80</v>
      </c>
      <c r="D23" s="225" t="s">
        <v>81</v>
      </c>
      <c r="E23" s="225" t="s">
        <v>82</v>
      </c>
      <c r="F23" s="225" t="s">
        <v>83</v>
      </c>
      <c r="G23" s="225" t="s">
        <v>84</v>
      </c>
      <c r="H23" s="225" t="s">
        <v>85</v>
      </c>
      <c r="I23" s="225" t="s">
        <v>86</v>
      </c>
      <c r="J23" s="225" t="s">
        <v>87</v>
      </c>
      <c r="K23" s="225" t="s">
        <v>88</v>
      </c>
    </row>
    <row r="24" spans="1:11" ht="23.25" customHeight="1">
      <c r="A24" s="43" t="s">
        <v>21</v>
      </c>
      <c r="B24" s="207">
        <f>B21+B9</f>
        <v>0</v>
      </c>
      <c r="C24" s="207">
        <f t="shared" ref="C24:K24" si="2">C21+C9</f>
        <v>0</v>
      </c>
      <c r="D24" s="207">
        <f t="shared" si="2"/>
        <v>0</v>
      </c>
      <c r="E24" s="207">
        <f t="shared" si="2"/>
        <v>0</v>
      </c>
      <c r="F24" s="207">
        <f t="shared" si="2"/>
        <v>0</v>
      </c>
      <c r="G24" s="207">
        <f t="shared" si="2"/>
        <v>0</v>
      </c>
      <c r="H24" s="207">
        <f t="shared" si="2"/>
        <v>0</v>
      </c>
      <c r="I24" s="207">
        <f t="shared" si="2"/>
        <v>0</v>
      </c>
      <c r="J24" s="207">
        <f t="shared" si="2"/>
        <v>0</v>
      </c>
      <c r="K24" s="207">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Περιοχές με ονόματα</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jpsathas</cp:lastModifiedBy>
  <cp:lastPrinted>2011-05-17T09:15:27Z</cp:lastPrinted>
  <dcterms:created xsi:type="dcterms:W3CDTF">2011-04-18T08:16:20Z</dcterms:created>
  <dcterms:modified xsi:type="dcterms:W3CDTF">2023-05-18T09:22:09Z</dcterms:modified>
</cp:coreProperties>
</file>